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ojekce_1\Desktop\"/>
    </mc:Choice>
  </mc:AlternateContent>
  <bookViews>
    <workbookView xWindow="0" yWindow="0" windowWidth="0" windowHeight="0"/>
  </bookViews>
  <sheets>
    <sheet name="Rekapitulace stavby" sheetId="1" r:id="rId1"/>
    <sheet name="1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stavební část'!$C$130:$K$324</definedName>
    <definedName name="_xlnm.Print_Area" localSheetId="1">'1 - stavební část'!$C$4:$J$76,'1 - stavební část'!$C$82:$J$112,'1 - stavební část'!$C$118:$J$324</definedName>
    <definedName name="_xlnm.Print_Titles" localSheetId="1">'1 - stavební část'!$130:$130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3"/>
  <c r="BH313"/>
  <c r="BG313"/>
  <c r="BF313"/>
  <c r="T313"/>
  <c r="T302"/>
  <c r="R313"/>
  <c r="R302"/>
  <c r="P313"/>
  <c r="P302"/>
  <c r="BI303"/>
  <c r="BH303"/>
  <c r="BG303"/>
  <c r="BF303"/>
  <c r="T303"/>
  <c r="R303"/>
  <c r="P303"/>
  <c r="BI300"/>
  <c r="BH300"/>
  <c r="BG300"/>
  <c r="BF300"/>
  <c r="T300"/>
  <c r="T299"/>
  <c r="R300"/>
  <c r="R299"/>
  <c r="P300"/>
  <c r="P299"/>
  <c r="BI297"/>
  <c r="BH297"/>
  <c r="BG297"/>
  <c r="BF297"/>
  <c r="T297"/>
  <c r="T296"/>
  <c r="R297"/>
  <c r="R296"/>
  <c r="P297"/>
  <c r="P296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J127"/>
  <c r="F125"/>
  <c r="E123"/>
  <c r="J91"/>
  <c r="F89"/>
  <c r="E87"/>
  <c r="J24"/>
  <c r="E24"/>
  <c r="J128"/>
  <c r="J23"/>
  <c r="J18"/>
  <c r="E18"/>
  <c r="F128"/>
  <c r="J17"/>
  <c r="J15"/>
  <c r="E15"/>
  <c r="F127"/>
  <c r="J14"/>
  <c r="J12"/>
  <c r="J89"/>
  <c r="E7"/>
  <c r="E121"/>
  <c i="1" r="L90"/>
  <c r="AM90"/>
  <c r="AM89"/>
  <c r="L89"/>
  <c r="AM87"/>
  <c r="L87"/>
  <c r="L85"/>
  <c r="L84"/>
  <c i="2" r="J300"/>
  <c r="J292"/>
  <c r="J271"/>
  <c r="BK253"/>
  <c r="J235"/>
  <c r="J221"/>
  <c r="BK176"/>
  <c r="J159"/>
  <c r="J145"/>
  <c r="BK297"/>
  <c r="J288"/>
  <c r="J269"/>
  <c r="BK256"/>
  <c r="BK227"/>
  <c r="J199"/>
  <c r="BK184"/>
  <c r="BK165"/>
  <c r="BK139"/>
  <c r="BK282"/>
  <c r="J270"/>
  <c r="J261"/>
  <c r="J242"/>
  <c r="BK225"/>
  <c r="BK199"/>
  <c r="J167"/>
  <c r="BK143"/>
  <c r="J278"/>
  <c r="BK271"/>
  <c r="J265"/>
  <c r="J247"/>
  <c r="J227"/>
  <c r="J209"/>
  <c r="BK186"/>
  <c r="BK175"/>
  <c r="J153"/>
  <c r="J143"/>
  <c r="BK303"/>
  <c r="BK275"/>
  <c r="BK263"/>
  <c r="BK245"/>
  <c r="J225"/>
  <c r="BK196"/>
  <c r="BK188"/>
  <c r="J171"/>
  <c r="BK149"/>
  <c r="J141"/>
  <c r="J134"/>
  <c r="J284"/>
  <c r="J276"/>
  <c r="BK261"/>
  <c r="BK232"/>
  <c r="BK221"/>
  <c r="BK190"/>
  <c r="J182"/>
  <c r="J161"/>
  <c r="J151"/>
  <c r="BK300"/>
  <c r="BK278"/>
  <c r="BK264"/>
  <c r="J256"/>
  <c r="BK240"/>
  <c r="BK217"/>
  <c r="J205"/>
  <c r="J173"/>
  <c r="J149"/>
  <c r="J279"/>
  <c r="BK273"/>
  <c r="J267"/>
  <c r="J251"/>
  <c r="BK235"/>
  <c r="BK211"/>
  <c r="J190"/>
  <c r="J176"/>
  <c r="J169"/>
  <c r="J147"/>
  <c r="BK313"/>
  <c r="BK288"/>
  <c r="J268"/>
  <c r="BK251"/>
  <c r="BK223"/>
  <c r="BK192"/>
  <c r="BK182"/>
  <c r="BK167"/>
  <c r="BK147"/>
  <c r="BK137"/>
  <c r="J303"/>
  <c r="BK292"/>
  <c r="BK279"/>
  <c r="BK265"/>
  <c r="BK242"/>
  <c r="BK219"/>
  <c r="J188"/>
  <c r="BK180"/>
  <c r="BK169"/>
  <c r="BK153"/>
  <c r="J297"/>
  <c r="BK276"/>
  <c r="BK267"/>
  <c r="BK259"/>
  <c r="J237"/>
  <c r="BK213"/>
  <c r="BK209"/>
  <c r="J175"/>
  <c r="J155"/>
  <c r="BK134"/>
  <c r="J274"/>
  <c r="BK269"/>
  <c r="J259"/>
  <c r="J240"/>
  <c r="J223"/>
  <c r="BK205"/>
  <c r="J192"/>
  <c r="J180"/>
  <c r="BK151"/>
  <c r="BK141"/>
  <c r="J313"/>
  <c r="BK294"/>
  <c r="J273"/>
  <c r="BK237"/>
  <c r="BK230"/>
  <c r="J213"/>
  <c r="J184"/>
  <c r="BK173"/>
  <c r="BK155"/>
  <c r="J139"/>
  <c r="J294"/>
  <c r="J282"/>
  <c r="BK268"/>
  <c r="J253"/>
  <c r="J230"/>
  <c r="J217"/>
  <c r="J186"/>
  <c r="BK171"/>
  <c r="BK159"/>
  <c i="1" r="AS94"/>
  <c i="2" r="BK284"/>
  <c r="BK274"/>
  <c r="J263"/>
  <c r="BK247"/>
  <c r="J232"/>
  <c r="J211"/>
  <c r="J177"/>
  <c r="BK161"/>
  <c r="J137"/>
  <c r="J275"/>
  <c r="BK270"/>
  <c r="J264"/>
  <c r="J245"/>
  <c r="J219"/>
  <c r="J196"/>
  <c r="BK177"/>
  <c r="J165"/>
  <c r="BK145"/>
  <c l="1" r="P133"/>
  <c r="T133"/>
  <c r="P179"/>
  <c r="BK198"/>
  <c r="J198"/>
  <c r="J101"/>
  <c r="T198"/>
  <c r="P229"/>
  <c r="BK244"/>
  <c r="J244"/>
  <c r="J103"/>
  <c r="R244"/>
  <c r="BK250"/>
  <c r="J250"/>
  <c r="J105"/>
  <c r="R250"/>
  <c r="T255"/>
  <c r="P291"/>
  <c r="P290"/>
  <c r="R133"/>
  <c r="T179"/>
  <c r="P198"/>
  <c r="BK229"/>
  <c r="J229"/>
  <c r="J102"/>
  <c r="R229"/>
  <c r="P244"/>
  <c r="T244"/>
  <c r="P250"/>
  <c r="T250"/>
  <c r="T249"/>
  <c r="P255"/>
  <c r="BK291"/>
  <c r="T291"/>
  <c r="T290"/>
  <c r="BK133"/>
  <c r="J133"/>
  <c r="J98"/>
  <c r="BK179"/>
  <c r="J179"/>
  <c r="J99"/>
  <c r="R179"/>
  <c r="R198"/>
  <c r="T229"/>
  <c r="BK255"/>
  <c r="J255"/>
  <c r="J106"/>
  <c r="R255"/>
  <c r="R291"/>
  <c r="R290"/>
  <c r="BK302"/>
  <c r="J302"/>
  <c r="J111"/>
  <c r="BK195"/>
  <c r="J195"/>
  <c r="J100"/>
  <c r="BK296"/>
  <c r="J296"/>
  <c r="J109"/>
  <c r="BK299"/>
  <c r="J299"/>
  <c r="J110"/>
  <c r="J92"/>
  <c r="J125"/>
  <c r="BE134"/>
  <c r="BE137"/>
  <c r="BE153"/>
  <c r="BE155"/>
  <c r="BE165"/>
  <c r="BE171"/>
  <c r="BE213"/>
  <c r="BE221"/>
  <c r="BE223"/>
  <c r="BE230"/>
  <c r="BE242"/>
  <c r="BE253"/>
  <c r="BE261"/>
  <c r="BE284"/>
  <c r="BE292"/>
  <c r="BE294"/>
  <c r="BE297"/>
  <c r="F92"/>
  <c r="BE139"/>
  <c r="BE151"/>
  <c r="BE159"/>
  <c r="BE167"/>
  <c r="BE180"/>
  <c r="BE184"/>
  <c r="BE186"/>
  <c r="BE188"/>
  <c r="BE190"/>
  <c r="BE219"/>
  <c r="BE225"/>
  <c r="BE227"/>
  <c r="BE232"/>
  <c r="BE251"/>
  <c r="BE264"/>
  <c r="BE268"/>
  <c r="BE271"/>
  <c r="BE288"/>
  <c r="E85"/>
  <c r="F91"/>
  <c r="BE141"/>
  <c r="BE143"/>
  <c r="BE145"/>
  <c r="BE147"/>
  <c r="BE173"/>
  <c r="BE175"/>
  <c r="BE176"/>
  <c r="BE182"/>
  <c r="BE192"/>
  <c r="BE196"/>
  <c r="BE205"/>
  <c r="BE211"/>
  <c r="BE235"/>
  <c r="BE237"/>
  <c r="BE245"/>
  <c r="BE247"/>
  <c r="BE263"/>
  <c r="BE267"/>
  <c r="BE270"/>
  <c r="BE273"/>
  <c r="BE278"/>
  <c r="BE303"/>
  <c r="BE149"/>
  <c r="BE161"/>
  <c r="BE169"/>
  <c r="BE177"/>
  <c r="BE199"/>
  <c r="BE209"/>
  <c r="BE217"/>
  <c r="BE240"/>
  <c r="BE256"/>
  <c r="BE259"/>
  <c r="BE265"/>
  <c r="BE269"/>
  <c r="BE274"/>
  <c r="BE275"/>
  <c r="BE276"/>
  <c r="BE279"/>
  <c r="BE282"/>
  <c r="BE300"/>
  <c r="BE313"/>
  <c r="F35"/>
  <c i="1" r="BB95"/>
  <c r="BB94"/>
  <c r="AX94"/>
  <c i="2" r="F34"/>
  <c i="1" r="BA95"/>
  <c r="BA94"/>
  <c r="W30"/>
  <c i="2" r="F37"/>
  <c i="1" r="BD95"/>
  <c r="BD94"/>
  <c r="W33"/>
  <c i="2" r="F36"/>
  <c i="1" r="BC95"/>
  <c r="BC94"/>
  <c r="W32"/>
  <c i="2" r="J34"/>
  <c i="1" r="AW95"/>
  <c i="2" l="1" r="BK290"/>
  <c r="J290"/>
  <c r="J107"/>
  <c r="P249"/>
  <c r="R132"/>
  <c r="R249"/>
  <c r="T132"/>
  <c r="T131"/>
  <c r="P132"/>
  <c r="P131"/>
  <c i="1" r="AU95"/>
  <c i="2" r="BK132"/>
  <c r="J132"/>
  <c r="J97"/>
  <c r="BK249"/>
  <c r="J249"/>
  <c r="J104"/>
  <c r="J291"/>
  <c r="J108"/>
  <c r="J33"/>
  <c i="1" r="AV95"/>
  <c r="AT95"/>
  <c r="AU94"/>
  <c r="W31"/>
  <c r="AY94"/>
  <c i="2" r="F33"/>
  <c i="1" r="AZ95"/>
  <c r="AZ94"/>
  <c r="W29"/>
  <c r="AW94"/>
  <c r="AK30"/>
  <c i="2" l="1" r="R131"/>
  <c r="BK131"/>
  <c r="J131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<sst xmlns="http://schemas.openxmlformats.org/spreadsheetml/2006/main">
  <si>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</si>
  <si>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</si>
  <si>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</si>
  <si>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</si>
  <si>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</si>
  <si>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{b68d4be3-0bdd-461f-ae83-0496201927bb}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</si>
  <si>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</si>
  <si>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</si>
  <si>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</si>
  <si>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</si>
  <si>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</si>
  <si>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</si>
  <si>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</si>
  <si>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</si>
  <si>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P2310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</si>
  <si>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</si>
  <si>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</si>
  <si>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B. Dvorského 2, Ostrava-Bělský les - oprava oplocení</t>
  </si>
  <si>
    <t>KSO:</t>
  </si>
  <si>
    <t>CC-CZ:</t>
  </si>
  <si>
    <t>Místo:</t>
  </si>
  <si>
    <t xml:space="preserve"> </t>
  </si>
  <si>
    <t>Datum:</t>
  </si>
  <si>
    <t>5. 4. 2024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</si>
  <si>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</si>
  <si>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</si>
  <si>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</si>
  <si>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</si>
  <si>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</si>
  <si>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</si>
  <si>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</si>
  <si>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</si>
  <si>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</si>
  <si>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</si>
  <si>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</si>
  <si>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</si>
  <si>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</si>
  <si>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</si>
  <si>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</si>
  <si>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</si>
  <si>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</si>
  <si>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</si>
  <si>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</si>
  <si>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</si>
  <si>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</si>
  <si>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</si>
  <si>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</si>
  <si>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</si>
  <si>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</si>
  <si>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</si>
  <si>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</si>
  <si>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</si>
  <si>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</si>
  <si>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</si>
  <si>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</si>
  <si>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</si>
  <si>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</si>
  <si>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</si>
  <si>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</si>
  <si>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</si>
  <si>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</si>
  <si>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</si>
  <si>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</si>
  <si>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</si>
  <si>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</si>
  <si>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</si>
  <si>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</si>
  <si>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</si>
  <si>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</si>
  <si>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</si>
  <si>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</si>
  <si>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</si>
  <si>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</si>
  <si>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</si>
  <si>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</si>
  <si>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</si>
  <si>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</si>
  <si>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</si>
  <si>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</si>
  <si>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</si>
  <si>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</si>
  <si>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</si>
  <si>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</si>
  <si>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</si>
  <si>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{0561259f-a246-43b6-8433-a219473691cb}</t>
  </si>
  <si>
    <t>2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</si>
  <si>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</si>
  <si>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</si>
  <si>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</si>
  <si>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</si>
  <si>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</si>
  <si>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</si>
  <si>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</si>
  <si>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</si>
  <si>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</si>
  <si>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</si>
  <si>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</si>
  <si>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</si>
  <si>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</si>
  <si>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</si>
  <si>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</si>
  <si>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</si>
  <si>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</si>
  <si>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</si>
  <si>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</si>
  <si>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</si>
  <si>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</si>
  <si>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</si>
  <si>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</si>
  <si>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</si>
  <si>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</si>
  <si>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</si>
  <si>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</si>
  <si>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</si>
  <si>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</si>
  <si>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</si>
  <si>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</si>
  <si>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</si>
  <si>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</si>
  <si>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</si>
  <si>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</si>
  <si>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</si>
  <si>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</si>
  <si>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</si>
  <si>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</si>
  <si>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</si>
  <si>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</si>
  <si>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111212315</t>
  </si>
  <si>
    <t>Odstranění nevhodných dřevin přes 100 do 500 m2 v přes 1 m bez odstranění pařezů v rovině nebo svahu do 1:5</t>
  </si>
  <si>
    <t>m2</t>
  </si>
  <si>
    <t>4</t>
  </si>
  <si>
    <t>-1055413208</t>
  </si>
  <si>
    <t>PP</t>
  </si>
  <si>
    <t>Odstranění nevhodných dřevin průměru kmene do 100 mm výšky přes 1 m bez odstranění pařezu přes 100 do 500 m2 v rovině nebo na svahu do 1:5</t>
  </si>
  <si>
    <t>VV</t>
  </si>
  <si>
    <t>6,7+6+38+50+5+11,5</t>
  </si>
  <si>
    <t>112151012</t>
  </si>
  <si>
    <t>Volné kácení stromů s rozřezáním a odvětvením D kmene přes 200 do 300 mm</t>
  </si>
  <si>
    <t>kus</t>
  </si>
  <si>
    <t>1698910214</t>
  </si>
  <si>
    <t>Pokácení stromu volné v celku s odřezáním kmene a s odvětvením průměru kmene přes 200 do 300 mm</t>
  </si>
  <si>
    <t>3</t>
  </si>
  <si>
    <t>112151015</t>
  </si>
  <si>
    <t>Volné kácení stromů s rozřezáním a odvětvením D kmene přes 500 do 600 mm</t>
  </si>
  <si>
    <t>-2144670228</t>
  </si>
  <si>
    <t>Pokácení stromu volné v celku s odřezáním kmene a s odvětvením průměru kmene přes 500 do 600 mm</t>
  </si>
  <si>
    <t>112251223</t>
  </si>
  <si>
    <t>Odstranění pařezů na svahu přes 1:2 do 1:1 odfrézováním hl přes 0,2 do 0,5 m</t>
  </si>
  <si>
    <t>-201126026</t>
  </si>
  <si>
    <t>Odstranění pařezu odfrézováním nebo odvrtáním hloubky přes 200 do 500 mm na svahu přes 1:2 do 1:1</t>
  </si>
  <si>
    <t>5</t>
  </si>
  <si>
    <t>113106121</t>
  </si>
  <si>
    <t>Rozebrání dlažeb z betonových nebo kamenných dlaždic komunikací pro pěší ručně (dlažba pro pozdější použití)</t>
  </si>
  <si>
    <t>2008859750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</si>
  <si>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</si>
  <si>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6</t>
  </si>
  <si>
    <t>113106123</t>
  </si>
  <si>
    <t>Rozebrání dlažeb ze zámkových dlaždic komunikací pro pěší ručně</t>
  </si>
  <si>
    <t>-2018311940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</si>
  <si>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</si>
  <si>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7</t>
  </si>
  <si>
    <t>113154122</t>
  </si>
  <si>
    <t>Frézování živičného krytu tl 40 mm pruh š přes 0,5 do 1 m pl do 500 m2 bez překážek v trase</t>
  </si>
  <si>
    <t>-649409755</t>
  </si>
  <si>
    <t>Frézování živičného podkladu nebo krytu s naložením na dopravní prostředek plochy do 500 m2 bez překážek v trase pruhu šířky přes 0,5 m do 1 m, tloušťky vrstvy 40 mm</t>
  </si>
  <si>
    <t>8</t>
  </si>
  <si>
    <t>113204111</t>
  </si>
  <si>
    <t>Vytrhání obrub záhonových</t>
  </si>
  <si>
    <t>m</t>
  </si>
  <si>
    <t>-685027077</t>
  </si>
  <si>
    <t>Vytrhání obrub s vybouráním lože, s přemístěním hmot na skládku na vzdálenost do 3 m nebo s naložením na dopravní prostředek záhonových</t>
  </si>
  <si>
    <t>9</t>
  </si>
  <si>
    <t>119005153</t>
  </si>
  <si>
    <t>Vytyčení výsadeb s rozmístěním solitérních rostlin přes 10 do 50 kusů</t>
  </si>
  <si>
    <t>-96316162</t>
  </si>
  <si>
    <t>Vytyčení výsadeb s rozmístěním rostlin dle projektové dokumentace solitérních přes 10 do 50 kusů</t>
  </si>
  <si>
    <t>10</t>
  </si>
  <si>
    <t>131111359</t>
  </si>
  <si>
    <t>Příplatek za vrtání v kamenité nebo kořeny prorostlé půdě</t>
  </si>
  <si>
    <t>2102626393</t>
  </si>
  <si>
    <t>Vrtání jamek Příplatek k cenám -1331 až -1343 za vrtání v kamenité nebo kořeny prorostlé půdě</t>
  </si>
  <si>
    <t>11</t>
  </si>
  <si>
    <t>131151343</t>
  </si>
  <si>
    <t>Vrtání jamek pro plotové sloupky D přes 200 do 300 mm strojně</t>
  </si>
  <si>
    <t>-1143751929</t>
  </si>
  <si>
    <t>Vrtání jamek strojně průměru přes 200 do 300 mm</t>
  </si>
  <si>
    <t>sloupky do země:</t>
  </si>
  <si>
    <t>(94+5+3+5)*0,8</t>
  </si>
  <si>
    <t>174111113</t>
  </si>
  <si>
    <t>Zásyp jam po vyfrézovaných pařezech hl do 0,2 m na svahu přes 1:2 do 1:1</t>
  </si>
  <si>
    <t>-1132083458</t>
  </si>
  <si>
    <t>Zásyp jam po vyfrézovaných pařezech hloubky do 200 mm na svahu přes 1:2 do 1:1</t>
  </si>
  <si>
    <t>13</t>
  </si>
  <si>
    <t>181912111</t>
  </si>
  <si>
    <t>Úprava pláně v hornině třídy těžitelnosti I skupiny 3 bez zhutnění ručně</t>
  </si>
  <si>
    <t>-1754860954</t>
  </si>
  <si>
    <t>Úprava pláně vyrovnáním výškových rozdílů ručně v hornině třídy těžitelnosti I skupiny 3 bez zhutnění</t>
  </si>
  <si>
    <t>celková délka plotu v š. 4m:</t>
  </si>
  <si>
    <t>215,35*4</t>
  </si>
  <si>
    <t>14</t>
  </si>
  <si>
    <t>M</t>
  </si>
  <si>
    <t>10364101</t>
  </si>
  <si>
    <t xml:space="preserve">zemina pro terénní úpravy -  ornice</t>
  </si>
  <si>
    <t>t</t>
  </si>
  <si>
    <t>-311561377</t>
  </si>
  <si>
    <t>15</t>
  </si>
  <si>
    <t>183104613</t>
  </si>
  <si>
    <t>Kopání jamek pro výsadbu sazenic D 600 mm hl 600 mm v půdě nezabuřeněné zemina 3</t>
  </si>
  <si>
    <t>-1950213421</t>
  </si>
  <si>
    <t xml:space="preserve">Kopání jamek pro výsadbu sazenic  velikost jamky průměr 600 mm, hl. 600 mm v půdě nezabuřeněné zemina 3</t>
  </si>
  <si>
    <t>16</t>
  </si>
  <si>
    <t>184004614</t>
  </si>
  <si>
    <t>Výsadba sazenic stromů v jutovém obalu do jamky D 600 mm hl 600 mm bal D přes 400 do 500 mm</t>
  </si>
  <si>
    <t>248439619</t>
  </si>
  <si>
    <t xml:space="preserve">Výsadba sazenic bez vykopání jamek a bez donesení hlíny  stromů nebo keřů s kořenovým balem v jutovém obalu, o průměru balu přes 400 do 500 mm, do jamky o průměru 600 mm, hl. 600 mm</t>
  </si>
  <si>
    <t>17</t>
  </si>
  <si>
    <t>184004926</t>
  </si>
  <si>
    <t>Příplatek ZKD 10 m donesení hlíny do 100 m do jamky D 600 mm hl 600 mm</t>
  </si>
  <si>
    <t>-245067082</t>
  </si>
  <si>
    <t xml:space="preserve">Výsadba sazenic bez vykopání jamek a bez donesení hlíny  Příplatek k cenám za donesení hlíny za každých dalších i započatých 10 m, nejvýše však do 100 m, pro výsadbu do jamky o průměru 600 mm, hl. 600 mm</t>
  </si>
  <si>
    <t>18</t>
  </si>
  <si>
    <t>184004916</t>
  </si>
  <si>
    <t>Příplatek za donesení hlíny do jamky D 600 mm hl 600 mm</t>
  </si>
  <si>
    <t>876926830</t>
  </si>
  <si>
    <t xml:space="preserve">Výsadba sazenic bez vykopání jamek a bez donesení hlíny  Příplatek k cenám za donesení hlíny ze vzdálenosti do 10 m pro výsadbu do jamky o průměru 600 mm, hl. 600 mm</t>
  </si>
  <si>
    <t>19</t>
  </si>
  <si>
    <t>ST01.1</t>
  </si>
  <si>
    <t>Ribes sanquineum "King Edward VII"</t>
  </si>
  <si>
    <t>1274593344</t>
  </si>
  <si>
    <t>20</t>
  </si>
  <si>
    <t>ST03</t>
  </si>
  <si>
    <t>Prunus avium "Plena"</t>
  </si>
  <si>
    <t>-604827204</t>
  </si>
  <si>
    <t>184818232</t>
  </si>
  <si>
    <t>Ochrana kmene průměru přes 300 do 500 mm bedněním výšky do 2 m</t>
  </si>
  <si>
    <t>-1572166221</t>
  </si>
  <si>
    <t>Ochrana kmene bedněním před poškozením stavebním provozem zřízení včetně odstranění výšky bednění do 2 m průměru kmene přes 300 do 500 mm</t>
  </si>
  <si>
    <t>Komunikace pozemní</t>
  </si>
  <si>
    <t>22</t>
  </si>
  <si>
    <t>564241112</t>
  </si>
  <si>
    <t>Podklad nebo podsyp ze štěrkopísku ŠP tl 130 mm</t>
  </si>
  <si>
    <t>-1996605765</t>
  </si>
  <si>
    <t xml:space="preserve">Podklad nebo podsyp ze štěrkopísku ŠP  s rozprostřením, vlhčením a zhutněním, po zhutnění tl. 130 mm</t>
  </si>
  <si>
    <t>23</t>
  </si>
  <si>
    <t>565125101</t>
  </si>
  <si>
    <t>Asfaltový beton vrstva podkladní ACP 16 (obalované kamenivo OKS) tl 40 mm š do 1,5 m</t>
  </si>
  <si>
    <t>-100068486</t>
  </si>
  <si>
    <t>Asfaltový beton vrstva podkladní ACP 16 (obalované kamenivo střednězrnné - OKS) s rozprostřením a zhutněním v pruhu šířky do 1,5 m, po zhutnění tl. 40 mm</t>
  </si>
  <si>
    <t>24</t>
  </si>
  <si>
    <t>565211111</t>
  </si>
  <si>
    <t>Podklad ze štěrku částečně zpevněného cementovou maltou ŠCM tl 150 mm</t>
  </si>
  <si>
    <t>-781375951</t>
  </si>
  <si>
    <t>Podklad ze štěrku částečně zpevněného cementovou maltou ŠCM s rozprostřením a s hutněním, po zhutnění tl. 150 mm</t>
  </si>
  <si>
    <t>25</t>
  </si>
  <si>
    <t>596211110</t>
  </si>
  <si>
    <t>Kladení zámkové dlažby komunikací pro pěší tl 60 mm skupiny A pl do 50 m2</t>
  </si>
  <si>
    <t>-1558040387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</si>
  <si>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</si>
  <si>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26</t>
  </si>
  <si>
    <t>59245015</t>
  </si>
  <si>
    <t>dlažba zámková tvaru I 200x165x60mm přírodní</t>
  </si>
  <si>
    <t>-1399383437</t>
  </si>
  <si>
    <t>27</t>
  </si>
  <si>
    <t>916231213</t>
  </si>
  <si>
    <t>Osazení chodníkového obrubníku betonového stojatého s boční opěrou do lože z betonu prostého</t>
  </si>
  <si>
    <t>585906071</t>
  </si>
  <si>
    <t>Osazení chodníkového obrubníku betonového se zřízením lože, s vyplněním a zatřením spár cementovou maltou stojatého s boční opěrou z betonu prostého, do lože z betonu prostého</t>
  </si>
  <si>
    <t>28</t>
  </si>
  <si>
    <t>59217016</t>
  </si>
  <si>
    <t>obrubník betonový chodníkový 1000x80x250mm</t>
  </si>
  <si>
    <t>1683221399</t>
  </si>
  <si>
    <t>15*1,02 'Přepočtené koeficientem množství</t>
  </si>
  <si>
    <t>Úpravy povrchů, podlahy a osazování výplní</t>
  </si>
  <si>
    <t>29</t>
  </si>
  <si>
    <t>637211131</t>
  </si>
  <si>
    <t>Okapový chodník z betonových dlaždic tl 40 mm do kameniva (použítí původních dlaždic)</t>
  </si>
  <si>
    <t>1422783363</t>
  </si>
  <si>
    <t>Okapový chodník z dlaždic betonových do kameniva s vyplněním spár drobným kamenivem, tl. dlaždic 40 mm</t>
  </si>
  <si>
    <t>Ostatní konstrukce a práce, bourání</t>
  </si>
  <si>
    <t>30</t>
  </si>
  <si>
    <t>966071711</t>
  </si>
  <si>
    <t>Bourání sloupků a vzpěr plotových ocelových do 2,5 m zabetonovaných</t>
  </si>
  <si>
    <t>-140418966</t>
  </si>
  <si>
    <t>Bourání plotových sloupků a vzpěr ocelových trubkových nebo profilovaných výšky do 2,50 m zabetonovaných</t>
  </si>
  <si>
    <t xml:space="preserve">cca á 3,5m: </t>
  </si>
  <si>
    <t>251,35/3,5</t>
  </si>
  <si>
    <t>zaokrouhleno:</t>
  </si>
  <si>
    <t>72</t>
  </si>
  <si>
    <t>31</t>
  </si>
  <si>
    <t>966072811</t>
  </si>
  <si>
    <t>Rozebrání rámového oplocení na ocelové sloupky v přes 1 do 2 m</t>
  </si>
  <si>
    <t>55304237</t>
  </si>
  <si>
    <t>Rozebrání oplocení z dílců rámových na ocelové sloupky, výšky přes 1 do 2 m</t>
  </si>
  <si>
    <t>Demontáž stávajícího oplocení se sloupky, odřezání rámů od sloupků:</t>
  </si>
  <si>
    <t>251,35</t>
  </si>
  <si>
    <t>32</t>
  </si>
  <si>
    <t>966073811</t>
  </si>
  <si>
    <t>Rozebrání vrat a vrátek k oplocení pl přes 4 do 6 m2</t>
  </si>
  <si>
    <t>-1326621509</t>
  </si>
  <si>
    <t>Rozebrání vrat a vrátek k oplocení plochy jednotlivě přes 2 do 6 m2</t>
  </si>
  <si>
    <t>33</t>
  </si>
  <si>
    <t>966073813</t>
  </si>
  <si>
    <t>Rozebrání vrat a vrátek k oplocení pl přes 10 do 20 m2</t>
  </si>
  <si>
    <t>272315286</t>
  </si>
  <si>
    <t>Rozebrání vrat a vrátek k oplocení plochy jednotlivě přes 10 do 20 m2</t>
  </si>
  <si>
    <t>34</t>
  </si>
  <si>
    <t>985112112</t>
  </si>
  <si>
    <t>Odsekání degradovaného betonu stěn tl přes 10 do 30 mm</t>
  </si>
  <si>
    <t>218906200</t>
  </si>
  <si>
    <t>Odsekání degradovaného betonu stěn, tloušťky přes 10 do 30 mm</t>
  </si>
  <si>
    <t>očištění vrchů základových patek v ochranném pásmu čez od nesoudržných vrstev, předpoklad 0,5m2/patku:</t>
  </si>
  <si>
    <t>5*0,5</t>
  </si>
  <si>
    <t>35</t>
  </si>
  <si>
    <t>985112193</t>
  </si>
  <si>
    <t>Příplatek k odsekání degradovaného betonu za plochu do 10 m2 jednotlivě</t>
  </si>
  <si>
    <t>1281017740</t>
  </si>
  <si>
    <t>Odsekání degradovaného betonu Příplatek k cenám za plochu do 10 m2 jednotlivě</t>
  </si>
  <si>
    <t>36</t>
  </si>
  <si>
    <t>985121121</t>
  </si>
  <si>
    <t>Tryskání degradovaného betonu stěn a rubu kleneb vodou pod tlakem do 300 barů</t>
  </si>
  <si>
    <t>132605939</t>
  </si>
  <si>
    <t>Tryskání degradovaného betonu stěn, rubu kleneb a podlah vodou pod tlakem do 300 barů</t>
  </si>
  <si>
    <t>37</t>
  </si>
  <si>
    <t>985121912</t>
  </si>
  <si>
    <t>Příplatek k tryskání degradovaného betonu za plochu do 10 m2 jednotlivě</t>
  </si>
  <si>
    <t>-111422451</t>
  </si>
  <si>
    <t>Tryskání degradovaného betonu Příplatek k cenám za plochu do 10 m2 jednotlivě</t>
  </si>
  <si>
    <t>38</t>
  </si>
  <si>
    <t>985311115</t>
  </si>
  <si>
    <t>Reprofilace stěn cementovou sanační maltou tl přes 40 do 50 mm</t>
  </si>
  <si>
    <t>932698672</t>
  </si>
  <si>
    <t>Reprofilace betonu sanačními maltami na cementové bázi ručně stěn, tloušťky přes 40 do 50 mm</t>
  </si>
  <si>
    <t>39</t>
  </si>
  <si>
    <t>985311912</t>
  </si>
  <si>
    <t>Příplatek při reprofilaci sanační maltou za plochu do 10 m2 jednotlivě</t>
  </si>
  <si>
    <t>-1130765606</t>
  </si>
  <si>
    <t>Reprofilace betonu sanačními maltami na cementové bázi ručně Příplatek k cenám za plochu do 10 m2 jednotlivě</t>
  </si>
  <si>
    <t>40</t>
  </si>
  <si>
    <t>985323111</t>
  </si>
  <si>
    <t>Spojovací můstek reprofilovaného betonu na cementové bázi tl 1 mm</t>
  </si>
  <si>
    <t>-666738705</t>
  </si>
  <si>
    <t>Spojovací můstek reprofilovaného betonu na cementové bázi, tloušťky 1 mm</t>
  </si>
  <si>
    <t>997</t>
  </si>
  <si>
    <t>Přesun sutě</t>
  </si>
  <si>
    <t>41</t>
  </si>
  <si>
    <t>997013111</t>
  </si>
  <si>
    <t>Vnitrostaveništní doprava suti a vybouraných hmot pro budovy v do 6 m s použitím mechanizace</t>
  </si>
  <si>
    <t>272982126</t>
  </si>
  <si>
    <t xml:space="preserve">Vnitrostaveništní doprava suti a vybouraných hmot  vodorovně do 50 m svisle s použitím mechanizace pro budovy a haly výšky do 6 m</t>
  </si>
  <si>
    <t>42</t>
  </si>
  <si>
    <t>997013219</t>
  </si>
  <si>
    <t>Příplatek k vnitrostaveništní dopravě suti a vybouraných hmot za zvětšenou dopravu suti ZKD 10 m</t>
  </si>
  <si>
    <t>838048123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</si>
  <si>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</si>
  <si>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20,72*12 'Přepočtené koeficientem množství</t>
  </si>
  <si>
    <t>43</t>
  </si>
  <si>
    <t>997013501</t>
  </si>
  <si>
    <t>Odvoz suti a vybouraných hmot na skládku nebo meziskládku do 1 km se složením</t>
  </si>
  <si>
    <t>-1432479613</t>
  </si>
  <si>
    <t xml:space="preserve">Odvoz suti a vybouraných hmot na skládku nebo meziskládku  se složením, na vzdálenost do 1 km</t>
  </si>
  <si>
    <t>44</t>
  </si>
  <si>
    <t>997013509</t>
  </si>
  <si>
    <t>Příplatek k odvozu suti a vybouraných hmot na skládku ZKD 1 km přes 1 km</t>
  </si>
  <si>
    <t>-2101860232</t>
  </si>
  <si>
    <t xml:space="preserve">Odvoz suti a vybouraných hmot na skládku nebo meziskládku  se složením, na vzdálenost Příplatek k ceně za každý další i započatý 1 km přes 1 km</t>
  </si>
  <si>
    <t>20,72*9 'Přepočtené koeficientem množství</t>
  </si>
  <si>
    <t>45</t>
  </si>
  <si>
    <t>997013601</t>
  </si>
  <si>
    <t>Poplatek za uložení na skládce (skládkovné) stavebního odpadu betonového kód odpadu 17 01 01</t>
  </si>
  <si>
    <t>1781181518</t>
  </si>
  <si>
    <t>Poplatek za uložení stavebního odpadu na skládce (skládkovné) z prostého betonu zatříděného do Katalogu odpadů pod kódem 17 01 01</t>
  </si>
  <si>
    <t>46</t>
  </si>
  <si>
    <t>VŽŠ</t>
  </si>
  <si>
    <t>Výkup železného šrotu</t>
  </si>
  <si>
    <t>kg</t>
  </si>
  <si>
    <t>-1215670686</t>
  </si>
  <si>
    <t>998</t>
  </si>
  <si>
    <t>Přesun hmot</t>
  </si>
  <si>
    <t>47</t>
  </si>
  <si>
    <t>998011001</t>
  </si>
  <si>
    <t>Přesun hmot pro budovy zděné v do 6 m</t>
  </si>
  <si>
    <t>982732169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</si>
  <si>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</si>
  <si>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48</t>
  </si>
  <si>
    <t>998011014</t>
  </si>
  <si>
    <t>Příplatek k přesunu hmot pro budovy zděné za zvětšený přesun do 500 m</t>
  </si>
  <si>
    <t>-1965049045</t>
  </si>
  <si>
    <t xml:space="preserve">Přesun hmot pro budovy občanské výstavby, bydlení, výrobu a služby  s nosnou svislou konstrukcí zděnou z cihel, tvárnic nebo kamene Příplatek k cenám za zvětšený přesun přes vymezenou největší dopravní vzdálenost do 500 m</t>
  </si>
  <si>
    <t>PSV</t>
  </si>
  <si>
    <t>Práce a dodávky PSV</t>
  </si>
  <si>
    <t>766</t>
  </si>
  <si>
    <t>Konstrukce truhlářské</t>
  </si>
  <si>
    <t>49</t>
  </si>
  <si>
    <t>PD</t>
  </si>
  <si>
    <t>Dodávka a montáž plotového dílu Z/5 z kovového rámu a dřevěných latí v dekoru pastelek, vč. povrchové úpravy rámu i pastelek</t>
  </si>
  <si>
    <t>1352427604</t>
  </si>
  <si>
    <t>50</t>
  </si>
  <si>
    <t>998766101</t>
  </si>
  <si>
    <t>Přesun hmot tonážní pro kce truhlářské v objektech v do 6 m</t>
  </si>
  <si>
    <t>-795060406</t>
  </si>
  <si>
    <t>Přesun hmot pro konstrukce truhlářské stanovený z hmotnosti přesunovaného materiálu vodorovná dopravní vzdálenost do 50 m základní v objektech výšky do 6 m</t>
  </si>
  <si>
    <t>767</t>
  </si>
  <si>
    <t>Konstrukce zámečnické</t>
  </si>
  <si>
    <t>51</t>
  </si>
  <si>
    <t>338121127</t>
  </si>
  <si>
    <t>Osazování sloupků a vzpěr ŽB plotových zabetonováním patky o obj přes 0,20 do 0,30 m3</t>
  </si>
  <si>
    <t>731070317</t>
  </si>
  <si>
    <t>Osazování sloupků a vzpěr plotových železobetonových se zabetonováním patky, o objemu přes 0,20 do 0,30 m3</t>
  </si>
  <si>
    <t>93+3+5</t>
  </si>
  <si>
    <t>52</t>
  </si>
  <si>
    <t>338171115</t>
  </si>
  <si>
    <t>Osazování sloupků a vzpěr plotových ocelových v do 2 m ukotvením k pevnému podkladu vč. dodávky kotvícího materiálu, šroubů a podložek vč. ucpávek</t>
  </si>
  <si>
    <t>-1547218971</t>
  </si>
  <si>
    <t>Montáž sloupků a vzpěr plotových ocelových trubkových nebo profilovaných výšky do 2 m ukotvením k pevnému podkladu</t>
  </si>
  <si>
    <t>53</t>
  </si>
  <si>
    <t>PKK</t>
  </si>
  <si>
    <t>Příchytka kovová koncová 100x100mm, RAL 6005</t>
  </si>
  <si>
    <t>-1572774428</t>
  </si>
  <si>
    <t>54</t>
  </si>
  <si>
    <t>PKKb</t>
  </si>
  <si>
    <t>Příchytka kovová koncová 60x40mm, RAL 6005</t>
  </si>
  <si>
    <t>-1226437896</t>
  </si>
  <si>
    <t>55</t>
  </si>
  <si>
    <t>PKKc</t>
  </si>
  <si>
    <t>Příchytka kovová koncová na zeď 60x40mm, RAL 6005, se závitovou tyčí, osazení na chemickou kotvu do zdiva d. cca 260mm, pr. 6mm</t>
  </si>
  <si>
    <t>-329019823</t>
  </si>
  <si>
    <t>56</t>
  </si>
  <si>
    <t>PKP</t>
  </si>
  <si>
    <t>Příchytka kovová průběžná 60x40mm, RAL 6005</t>
  </si>
  <si>
    <t>1743098518</t>
  </si>
  <si>
    <t>57</t>
  </si>
  <si>
    <t>SO02</t>
  </si>
  <si>
    <t>Sloupek oplocení 60x40 d. 2500mm ZN+RAL 6005 vč. ucpávek</t>
  </si>
  <si>
    <t>-205865242</t>
  </si>
  <si>
    <t>58</t>
  </si>
  <si>
    <t>SO05</t>
  </si>
  <si>
    <t>Sloupek oplocení 60x40 d. 1880-1980mm ZN+RAL 6005 s kotevní patkou 150x150vč. dodávky kotvícího materiálu, šroubů a podložek vč. ucpávek</t>
  </si>
  <si>
    <t>2031768530</t>
  </si>
  <si>
    <t>59</t>
  </si>
  <si>
    <t>SO06</t>
  </si>
  <si>
    <t>Sloupek oplocení 60x40 d. 2500mm ZN+RAL 6005 s 2 ks přivařených držáků 40x40x2mm s otvorem vč. ucpávek</t>
  </si>
  <si>
    <t>1015912116</t>
  </si>
  <si>
    <t>60</t>
  </si>
  <si>
    <t>SO07</t>
  </si>
  <si>
    <t>Sloupek oplocení 60x40 d. 2500mm ZN+RAL 6005 s 4 ks přivařených držáků 40x40x2mm s otvorem vč. ucpávek</t>
  </si>
  <si>
    <t>919087660</t>
  </si>
  <si>
    <t>61</t>
  </si>
  <si>
    <t>DPD</t>
  </si>
  <si>
    <t>Držák podhrabové desky koncový kovový</t>
  </si>
  <si>
    <t>863599863</t>
  </si>
  <si>
    <t>62</t>
  </si>
  <si>
    <t>2/Z</t>
  </si>
  <si>
    <t>Dvoukřídlá brána 3000x1720 - spec. viz. výpis zám. výrobků</t>
  </si>
  <si>
    <t>kpl</t>
  </si>
  <si>
    <t>-624829449</t>
  </si>
  <si>
    <t>63</t>
  </si>
  <si>
    <t>Z/3</t>
  </si>
  <si>
    <t>D+M Sestava jednokřídlá brána a branka 1000x1720 - spec. viz. výpis zám. výrobků</t>
  </si>
  <si>
    <t>827596647</t>
  </si>
  <si>
    <t>64</t>
  </si>
  <si>
    <t>Z/4</t>
  </si>
  <si>
    <t>1417195403</t>
  </si>
  <si>
    <t>65</t>
  </si>
  <si>
    <t>348121221</t>
  </si>
  <si>
    <t>Osazení podhrabových desek dl přes 2 do 3 m na ocelové plotové sloupky</t>
  </si>
  <si>
    <t>2015854785</t>
  </si>
  <si>
    <t>Osazení podhrabových desek na ocelové sloupky, délky desek přes 2 do 3 m</t>
  </si>
  <si>
    <t>66</t>
  </si>
  <si>
    <t>PSB.56230200</t>
  </si>
  <si>
    <t>Podhrabová deska 2500x50x300mm</t>
  </si>
  <si>
    <t>-336325954</t>
  </si>
  <si>
    <t>67</t>
  </si>
  <si>
    <t>348171146</t>
  </si>
  <si>
    <t>Montáž panelového svařovaného oplocení v přes 1,5 do 2,0 m</t>
  </si>
  <si>
    <t>1095427225</t>
  </si>
  <si>
    <t>Montáž oplocení z dílců kovových panelových svařovaných, na ocelové profilované sloupky, výšky přes 1,5 do 2,0 m</t>
  </si>
  <si>
    <t>251,35-17,5</t>
  </si>
  <si>
    <t>68</t>
  </si>
  <si>
    <t>767995102xx</t>
  </si>
  <si>
    <t>Výroba a montáž atypických kovových doplňků staveb - úprava plotového dílce</t>
  </si>
  <si>
    <t>-397336144</t>
  </si>
  <si>
    <t>69</t>
  </si>
  <si>
    <t>PO1430</t>
  </si>
  <si>
    <t>Panel oplocení 1430/150-2500</t>
  </si>
  <si>
    <t>bm</t>
  </si>
  <si>
    <t>1325388809</t>
  </si>
  <si>
    <t>celková délka plotu vč. bran mimo část s dřevěnou výplní, rezerva na prostřih polí 10%:</t>
  </si>
  <si>
    <t>(251,35-17,5)*1,1</t>
  </si>
  <si>
    <t>70</t>
  </si>
  <si>
    <t>998767101</t>
  </si>
  <si>
    <t>Přesun hmot tonážní pro zámečnické konstrukce v objektech v do 6 m</t>
  </si>
  <si>
    <t>-319209334</t>
  </si>
  <si>
    <t xml:space="preserve">Přesun hmot pro zámečnické konstrukce  stanovený z hmotnosti přesunovaného materiálu vodorovná dopravní vzdálenost do 50 m v objektech výšky do 6 m</t>
  </si>
  <si>
    <t>VRN</t>
  </si>
  <si>
    <t>Vedlejší rozpočtové náklady</t>
  </si>
  <si>
    <t>VRN1</t>
  </si>
  <si>
    <t>Průzkumné, geodetické a projektové práce</t>
  </si>
  <si>
    <t>71</t>
  </si>
  <si>
    <t>012303000</t>
  </si>
  <si>
    <t>Geodetické práce po výstavbě</t>
  </si>
  <si>
    <t>1024</t>
  </si>
  <si>
    <t>-43947658</t>
  </si>
  <si>
    <t>013254000</t>
  </si>
  <si>
    <t>Dokumentace skutečného provedení stavby</t>
  </si>
  <si>
    <t>-1309941134</t>
  </si>
  <si>
    <t>VRN3</t>
  </si>
  <si>
    <t>Zařízení staveniště</t>
  </si>
  <si>
    <t>73</t>
  </si>
  <si>
    <t>030001000</t>
  </si>
  <si>
    <t>400241055</t>
  </si>
  <si>
    <t>VRN7</t>
  </si>
  <si>
    <t>Provozní vlivy</t>
  </si>
  <si>
    <t>74</t>
  </si>
  <si>
    <t>075603000</t>
  </si>
  <si>
    <t>Ochranná pásma - zajištění vytýčení sítí</t>
  </si>
  <si>
    <t>1760921396</t>
  </si>
  <si>
    <t>Jiná ochranná pásma</t>
  </si>
  <si>
    <t>VRN9</t>
  </si>
  <si>
    <t>Ostatní náklady</t>
  </si>
  <si>
    <t>75</t>
  </si>
  <si>
    <t>091003000</t>
  </si>
  <si>
    <t>Ostatní náklady bez rozlišení</t>
  </si>
  <si>
    <t>hod</t>
  </si>
  <si>
    <t>1616971681</t>
  </si>
  <si>
    <t>demontáž a zpětná montáž cedulek aj. na plotě, předpoklad 5 ks:</t>
  </si>
  <si>
    <t>1ks= 2x0,5h:</t>
  </si>
  <si>
    <t>koordinace s veolií, zajištění ochrany horkovodu:</t>
  </si>
  <si>
    <t>dodatečné úpravy podhrabových desek:</t>
  </si>
  <si>
    <t>Součet</t>
  </si>
  <si>
    <t>76</t>
  </si>
  <si>
    <t>NP</t>
  </si>
  <si>
    <t>Péče o stromy po dobu 5 let - viz. stanovisko odboru výsadby a životního prostředí bod. II odst. 5</t>
  </si>
  <si>
    <t>2033259155</t>
  </si>
  <si>
    <t>zajištění kmenů stromů chráničkou, následné odbednění:</t>
  </si>
  <si>
    <t>14ks á 0,5h:</t>
  </si>
  <si>
    <t>zálivka min. 5x ročně 5 let:</t>
  </si>
  <si>
    <t>31 ks á 0,25 h:</t>
  </si>
  <si>
    <t>31*0,25*5*5</t>
  </si>
  <si>
    <t>odplevelování, výchovný řez, oprava úvazků, popř. výměna kůlů, sledování zdravotního stavu dřevin vč.výměny uhynulého jedince-předpoklad 2x ročně :</t>
  </si>
  <si>
    <t>předpoklad jaro+podzim:</t>
  </si>
  <si>
    <t>31ks á 0,5h 2x ročně 5let:</t>
  </si>
  <si>
    <t>31*0,5*5*2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</si>
</sst>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30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32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P2310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MŠ B. Dvorského 2, Ostrava-Bělský les - oprava oplocení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>Ing. Vladimír Slonka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'1 - stavební část'!P131</f>
        <v>0</v>
      </c>
      <c r="AV95" s="128">
        <f>'1 - stavební část'!J33</f>
        <v>0</v>
      </c>
      <c r="AW95" s="128">
        <f>'1 - stavební část'!J34</f>
        <v>0</v>
      </c>
      <c r="AX95" s="128">
        <f>'1 - stavební část'!J35</f>
        <v>0</v>
      </c>
      <c r="AY95" s="128">
        <f>'1 - stavební část'!J36</f>
        <v>0</v>
      </c>
      <c r="AZ95" s="128">
        <f>'1 - stavební část'!F33</f>
        <v>0</v>
      </c>
      <c r="BA95" s="128">
        <f>'1 - stavební část'!F34</f>
        <v>0</v>
      </c>
      <c r="BB95" s="128">
        <f>'1 - stavební část'!F35</f>
        <v>0</v>
      </c>
      <c r="BC95" s="128">
        <f>'1 - stavební část'!F36</f>
        <v>0</v>
      </c>
      <c r="BD95" s="130">
        <f>'1 - stavební část'!F37</f>
        <v>0</v>
      </c>
      <c r="BE95" s="7"/>
      <c r="BT95" s="131" t="s">
        <v>81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a7ZjYh2/5ugBGfk2V5RLh8rHb18RvjrvVdnhd99Jh1qzJVP9pg0hXkp2xTYrVCQo0QVz65srRY65TQ1fkEddzQ==" hashValue="e6MrzbAty7QUc8kdW7dVufzLLQI2tsvlfVEovcf27cRvdDd09fV2Q07pU/mdc1gssU24xl0mlE+IJeSnt5/Hv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MŠ B. Dvorského 2, Ostrava-Bělský les - oprava oplocení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">
        <v>30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26</v>
      </c>
      <c r="J21" s="139" t="s">
        <v>32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34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ROUND((SUM(BE131:BE324)),  2)</f>
        <v>0</v>
      </c>
      <c r="G33" s="38"/>
      <c r="H33" s="38"/>
      <c r="I33" s="151">
        <v>0.20999999999999999</v>
      </c>
      <c r="J33" s="150">
        <f>ROUND(((SUM(BE131:BE324))*I33),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ROUND((SUM(BF131:BF324)),  2)</f>
        <v>0</v>
      </c>
      <c r="G34" s="38"/>
      <c r="H34" s="38"/>
      <c r="I34" s="151">
        <v>0.12</v>
      </c>
      <c r="J34" s="150">
        <f>ROUND(((SUM(BF131:BF324))*I34),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ROUND((SUM(BG131:BG324)),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ROUND((SUM(BH131:BH324)),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ROUND((SUM(BI131:BI324)),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MŠ B. Dvorského 2, Ostrava-Bělský les - oprava oplocení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Ing. Vladimír Slonka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J132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J133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J179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J195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J198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J229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100</v>
      </c>
      <c r="E103" s="184"/>
      <c r="F103" s="184"/>
      <c r="G103" s="184"/>
      <c r="H103" s="184"/>
      <c r="I103" s="184"/>
      <c r="J103" s="185">
        <f>J244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101</v>
      </c>
      <c r="E104" s="178"/>
      <c r="F104" s="178"/>
      <c r="G104" s="178"/>
      <c r="H104" s="178"/>
      <c r="I104" s="178"/>
      <c r="J104" s="179">
        <f>J249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J250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J255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5"/>
      <c r="C107" s="176"/>
      <c r="D107" s="177" t="s">
        <v>104</v>
      </c>
      <c r="E107" s="178"/>
      <c r="F107" s="178"/>
      <c r="G107" s="178"/>
      <c r="H107" s="178"/>
      <c r="I107" s="178"/>
      <c r="J107" s="179">
        <f>J290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J291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J296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107</v>
      </c>
      <c r="E110" s="184"/>
      <c r="F110" s="184"/>
      <c r="G110" s="184"/>
      <c r="H110" s="184"/>
      <c r="I110" s="184"/>
      <c r="J110" s="185">
        <f>J299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108</v>
      </c>
      <c r="E111" s="184"/>
      <c r="F111" s="184"/>
      <c r="G111" s="184"/>
      <c r="H111" s="184"/>
      <c r="I111" s="184"/>
      <c r="J111" s="185">
        <f>J302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109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70" t="str">
        <f>E7</f>
        <v>MŠ B. Dvorského 2, Ostrava-Bělský les - oprava oplocení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87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1 - stavební část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5. 4. 2024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32" t="s">
        <v>29</v>
      </c>
      <c r="J127" s="36" t="str">
        <f>E21</f>
        <v>Ing. Vladimír Slonka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IF(E18="","",E18)</f>
        <v>Vyplň údaj</v>
      </c>
      <c r="G128" s="40"/>
      <c r="H128" s="40"/>
      <c r="I128" s="32" t="s">
        <v>34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87"/>
      <c r="B130" s="188"/>
      <c r="C130" s="189" t="s">
        <v>110</v>
      </c>
      <c r="D130" s="190" t="s">
        <v>61</v>
      </c>
      <c r="E130" s="190" t="s">
        <v>57</v>
      </c>
      <c r="F130" s="190" t="s">
        <v>58</v>
      </c>
      <c r="G130" s="190" t="s">
        <v>111</v>
      </c>
      <c r="H130" s="190" t="s">
        <v>112</v>
      </c>
      <c r="I130" s="190" t="s">
        <v>113</v>
      </c>
      <c r="J130" s="191" t="s">
        <v>91</v>
      </c>
      <c r="K130" s="192" t="s">
        <v>114</v>
      </c>
      <c r="L130" s="193"/>
      <c r="M130" s="100" t="s">
        <v>1</v>
      </c>
      <c r="N130" s="101" t="s">
        <v>40</v>
      </c>
      <c r="O130" s="101" t="s">
        <v>115</v>
      </c>
      <c r="P130" s="101" t="s">
        <v>116</v>
      </c>
      <c r="Q130" s="101" t="s">
        <v>117</v>
      </c>
      <c r="R130" s="101" t="s">
        <v>118</v>
      </c>
      <c r="S130" s="101" t="s">
        <v>119</v>
      </c>
      <c r="T130" s="102" t="s">
        <v>120</v>
      </c>
      <c r="U130" s="187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/>
    </row>
    <row r="131" s="2" customFormat="1" ht="22.8" customHeight="1">
      <c r="A131" s="38"/>
      <c r="B131" s="39"/>
      <c r="C131" s="107" t="s">
        <v>121</v>
      </c>
      <c r="D131" s="40"/>
      <c r="E131" s="40"/>
      <c r="F131" s="40"/>
      <c r="G131" s="40"/>
      <c r="H131" s="40"/>
      <c r="I131" s="40"/>
      <c r="J131" s="194">
        <f>BK131</f>
        <v>0</v>
      </c>
      <c r="K131" s="40"/>
      <c r="L131" s="44"/>
      <c r="M131" s="103"/>
      <c r="N131" s="195"/>
      <c r="O131" s="104"/>
      <c r="P131" s="196">
        <f>P132+P249+P290</f>
        <v>0</v>
      </c>
      <c r="Q131" s="104"/>
      <c r="R131" s="196">
        <f>R132+R249+R290</f>
        <v>118.06801020000002</v>
      </c>
      <c r="S131" s="104"/>
      <c r="T131" s="197">
        <f>T132+T249+T290</f>
        <v>20.719687499999999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75</v>
      </c>
      <c r="AU131" s="17" t="s">
        <v>93</v>
      </c>
      <c r="BK131" s="198">
        <f>BK132+BK249+BK290</f>
        <v>0</v>
      </c>
    </row>
    <row r="132" s="12" customFormat="1" ht="25.92" customHeight="1">
      <c r="A132" s="12"/>
      <c r="B132" s="199"/>
      <c r="C132" s="200"/>
      <c r="D132" s="201" t="s">
        <v>75</v>
      </c>
      <c r="E132" s="202" t="s">
        <v>122</v>
      </c>
      <c r="F132" s="202" t="s">
        <v>123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P133+P179+P195+P198+P229+P244</f>
        <v>0</v>
      </c>
      <c r="Q132" s="207"/>
      <c r="R132" s="208">
        <f>R133+R179+R195+R198+R229+R244</f>
        <v>33.074510200000006</v>
      </c>
      <c r="S132" s="207"/>
      <c r="T132" s="209">
        <f>T133+T179+T195+T198+T229+T244</f>
        <v>20.719687499999999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81</v>
      </c>
      <c r="AT132" s="211" t="s">
        <v>75</v>
      </c>
      <c r="AU132" s="211" t="s">
        <v>76</v>
      </c>
      <c r="AY132" s="210" t="s">
        <v>124</v>
      </c>
      <c r="BK132" s="212">
        <f>BK133+BK179+BK195+BK198+BK229+BK244</f>
        <v>0</v>
      </c>
    </row>
    <row r="133" s="12" customFormat="1" ht="22.8" customHeight="1">
      <c r="A133" s="12"/>
      <c r="B133" s="199"/>
      <c r="C133" s="200"/>
      <c r="D133" s="201" t="s">
        <v>75</v>
      </c>
      <c r="E133" s="213" t="s">
        <v>81</v>
      </c>
      <c r="F133" s="213" t="s">
        <v>125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SUM(P134:P178)</f>
        <v>0</v>
      </c>
      <c r="Q133" s="207"/>
      <c r="R133" s="208">
        <f>SUM(R134:R178)</f>
        <v>26.277630000000002</v>
      </c>
      <c r="S133" s="207"/>
      <c r="T133" s="209">
        <f>SUM(T134:T178)</f>
        <v>5.3671999999999995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81</v>
      </c>
      <c r="AT133" s="211" t="s">
        <v>75</v>
      </c>
      <c r="AU133" s="211" t="s">
        <v>81</v>
      </c>
      <c r="AY133" s="210" t="s">
        <v>124</v>
      </c>
      <c r="BK133" s="212">
        <f>SUM(BK134:BK178)</f>
        <v>0</v>
      </c>
    </row>
    <row r="134" s="2" customFormat="1" ht="37.8" customHeight="1">
      <c r="A134" s="38"/>
      <c r="B134" s="39"/>
      <c r="C134" s="215" t="s">
        <v>81</v>
      </c>
      <c r="D134" s="215" t="s">
        <v>126</v>
      </c>
      <c r="E134" s="216" t="s">
        <v>127</v>
      </c>
      <c r="F134" s="217" t="s">
        <v>128</v>
      </c>
      <c r="G134" s="218" t="s">
        <v>129</v>
      </c>
      <c r="H134" s="219">
        <v>117.2</v>
      </c>
      <c r="I134" s="220"/>
      <c r="J134" s="221">
        <f>ROUND(I134*H134,2)</f>
        <v>0</v>
      </c>
      <c r="K134" s="222"/>
      <c r="L134" s="44"/>
      <c r="M134" s="223" t="s">
        <v>1</v>
      </c>
      <c r="N134" s="224" t="s">
        <v>41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130</v>
      </c>
      <c r="AT134" s="227" t="s">
        <v>126</v>
      </c>
      <c r="AU134" s="227" t="s">
        <v>85</v>
      </c>
      <c r="AY134" s="17" t="s">
        <v>124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81</v>
      </c>
      <c r="BK134" s="228">
        <f>ROUND(I134*H134,2)</f>
        <v>0</v>
      </c>
      <c r="BL134" s="17" t="s">
        <v>130</v>
      </c>
      <c r="BM134" s="227" t="s">
        <v>131</v>
      </c>
    </row>
    <row r="135" s="2" customFormat="1">
      <c r="A135" s="38"/>
      <c r="B135" s="39"/>
      <c r="C135" s="40"/>
      <c r="D135" s="229" t="s">
        <v>132</v>
      </c>
      <c r="E135" s="40"/>
      <c r="F135" s="230" t="s">
        <v>133</v>
      </c>
      <c r="G135" s="40"/>
      <c r="H135" s="40"/>
      <c r="I135" s="231"/>
      <c r="J135" s="40"/>
      <c r="K135" s="40"/>
      <c r="L135" s="44"/>
      <c r="M135" s="232"/>
      <c r="N135" s="23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132</v>
      </c>
      <c r="AU135" s="17" t="s">
        <v>85</v>
      </c>
    </row>
    <row r="136" s="13" customFormat="1">
      <c r="A136" s="13"/>
      <c r="B136" s="234"/>
      <c r="C136" s="235"/>
      <c r="D136" s="229" t="s">
        <v>134</v>
      </c>
      <c r="E136" s="236" t="s">
        <v>1</v>
      </c>
      <c r="F136" s="237" t="s">
        <v>135</v>
      </c>
      <c r="G136" s="235"/>
      <c r="H136" s="238">
        <v>117.2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134</v>
      </c>
      <c r="AU136" s="244" t="s">
        <v>85</v>
      </c>
      <c r="AV136" s="13" t="s">
        <v>85</v>
      </c>
      <c r="AW136" s="13" t="s">
        <v>33</v>
      </c>
      <c r="AX136" s="13" t="s">
        <v>81</v>
      </c>
      <c r="AY136" s="244" t="s">
        <v>124</v>
      </c>
    </row>
    <row r="137" s="2" customFormat="1" ht="24.15" customHeight="1">
      <c r="A137" s="38"/>
      <c r="B137" s="39"/>
      <c r="C137" s="215" t="s">
        <v>85</v>
      </c>
      <c r="D137" s="215" t="s">
        <v>126</v>
      </c>
      <c r="E137" s="216" t="s">
        <v>136</v>
      </c>
      <c r="F137" s="217" t="s">
        <v>137</v>
      </c>
      <c r="G137" s="218" t="s">
        <v>138</v>
      </c>
      <c r="H137" s="219">
        <v>1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41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130</v>
      </c>
      <c r="AT137" s="227" t="s">
        <v>126</v>
      </c>
      <c r="AU137" s="227" t="s">
        <v>85</v>
      </c>
      <c r="AY137" s="17" t="s">
        <v>124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130</v>
      </c>
      <c r="BM137" s="227" t="s">
        <v>139</v>
      </c>
    </row>
    <row r="138" s="2" customFormat="1">
      <c r="A138" s="38"/>
      <c r="B138" s="39"/>
      <c r="C138" s="40"/>
      <c r="D138" s="229" t="s">
        <v>132</v>
      </c>
      <c r="E138" s="40"/>
      <c r="F138" s="230" t="s">
        <v>140</v>
      </c>
      <c r="G138" s="40"/>
      <c r="H138" s="40"/>
      <c r="I138" s="231"/>
      <c r="J138" s="40"/>
      <c r="K138" s="40"/>
      <c r="L138" s="44"/>
      <c r="M138" s="232"/>
      <c r="N138" s="23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132</v>
      </c>
      <c r="AU138" s="17" t="s">
        <v>85</v>
      </c>
    </row>
    <row r="139" s="2" customFormat="1" ht="24.15" customHeight="1">
      <c r="A139" s="38"/>
      <c r="B139" s="39"/>
      <c r="C139" s="215" t="s">
        <v>141</v>
      </c>
      <c r="D139" s="215" t="s">
        <v>126</v>
      </c>
      <c r="E139" s="216" t="s">
        <v>142</v>
      </c>
      <c r="F139" s="217" t="s">
        <v>143</v>
      </c>
      <c r="G139" s="218" t="s">
        <v>138</v>
      </c>
      <c r="H139" s="219">
        <v>3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41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130</v>
      </c>
      <c r="AT139" s="227" t="s">
        <v>126</v>
      </c>
      <c r="AU139" s="227" t="s">
        <v>85</v>
      </c>
      <c r="AY139" s="17" t="s">
        <v>124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81</v>
      </c>
      <c r="BK139" s="228">
        <f>ROUND(I139*H139,2)</f>
        <v>0</v>
      </c>
      <c r="BL139" s="17" t="s">
        <v>130</v>
      </c>
      <c r="BM139" s="227" t="s">
        <v>144</v>
      </c>
    </row>
    <row r="140" s="2" customFormat="1">
      <c r="A140" s="38"/>
      <c r="B140" s="39"/>
      <c r="C140" s="40"/>
      <c r="D140" s="229" t="s">
        <v>132</v>
      </c>
      <c r="E140" s="40"/>
      <c r="F140" s="230" t="s">
        <v>145</v>
      </c>
      <c r="G140" s="40"/>
      <c r="H140" s="40"/>
      <c r="I140" s="231"/>
      <c r="J140" s="40"/>
      <c r="K140" s="40"/>
      <c r="L140" s="44"/>
      <c r="M140" s="232"/>
      <c r="N140" s="23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132</v>
      </c>
      <c r="AU140" s="17" t="s">
        <v>85</v>
      </c>
    </row>
    <row r="141" s="2" customFormat="1" ht="24.15" customHeight="1">
      <c r="A141" s="38"/>
      <c r="B141" s="39"/>
      <c r="C141" s="215" t="s">
        <v>130</v>
      </c>
      <c r="D141" s="215" t="s">
        <v>126</v>
      </c>
      <c r="E141" s="216" t="s">
        <v>146</v>
      </c>
      <c r="F141" s="217" t="s">
        <v>147</v>
      </c>
      <c r="G141" s="218" t="s">
        <v>129</v>
      </c>
      <c r="H141" s="219">
        <v>4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41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130</v>
      </c>
      <c r="AT141" s="227" t="s">
        <v>126</v>
      </c>
      <c r="AU141" s="227" t="s">
        <v>85</v>
      </c>
      <c r="AY141" s="17" t="s">
        <v>124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81</v>
      </c>
      <c r="BK141" s="228">
        <f>ROUND(I141*H141,2)</f>
        <v>0</v>
      </c>
      <c r="BL141" s="17" t="s">
        <v>130</v>
      </c>
      <c r="BM141" s="227" t="s">
        <v>148</v>
      </c>
    </row>
    <row r="142" s="2" customFormat="1">
      <c r="A142" s="38"/>
      <c r="B142" s="39"/>
      <c r="C142" s="40"/>
      <c r="D142" s="229" t="s">
        <v>132</v>
      </c>
      <c r="E142" s="40"/>
      <c r="F142" s="230" t="s">
        <v>149</v>
      </c>
      <c r="G142" s="40"/>
      <c r="H142" s="40"/>
      <c r="I142" s="231"/>
      <c r="J142" s="40"/>
      <c r="K142" s="40"/>
      <c r="L142" s="44"/>
      <c r="M142" s="232"/>
      <c r="N142" s="23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132</v>
      </c>
      <c r="AU142" s="17" t="s">
        <v>85</v>
      </c>
    </row>
    <row r="143" s="2" customFormat="1" ht="37.8" customHeight="1">
      <c r="A143" s="38"/>
      <c r="B143" s="39"/>
      <c r="C143" s="215" t="s">
        <v>150</v>
      </c>
      <c r="D143" s="215" t="s">
        <v>126</v>
      </c>
      <c r="E143" s="216" t="s">
        <v>151</v>
      </c>
      <c r="F143" s="217" t="s">
        <v>152</v>
      </c>
      <c r="G143" s="218" t="s">
        <v>129</v>
      </c>
      <c r="H143" s="219">
        <v>0.64000000000000001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41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0.255</v>
      </c>
      <c r="T143" s="226">
        <f>S143*H143</f>
        <v>0.16320000000000001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130</v>
      </c>
      <c r="AT143" s="227" t="s">
        <v>126</v>
      </c>
      <c r="AU143" s="227" t="s">
        <v>85</v>
      </c>
      <c r="AY143" s="17" t="s">
        <v>124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81</v>
      </c>
      <c r="BK143" s="228">
        <f>ROUND(I143*H143,2)</f>
        <v>0</v>
      </c>
      <c r="BL143" s="17" t="s">
        <v>130</v>
      </c>
      <c r="BM143" s="227" t="s">
        <v>153</v>
      </c>
    </row>
    <row r="144" s="2" customFormat="1">
      <c r="A144" s="38"/>
      <c r="B144" s="39"/>
      <c r="C144" s="40"/>
      <c r="D144" s="229" t="s">
        <v>132</v>
      </c>
      <c r="E144" s="40"/>
      <c r="F144" s="230" t="s">
        <v>154</v>
      </c>
      <c r="G144" s="40"/>
      <c r="H144" s="40"/>
      <c r="I144" s="231"/>
      <c r="J144" s="40"/>
      <c r="K144" s="40"/>
      <c r="L144" s="44"/>
      <c r="M144" s="232"/>
      <c r="N144" s="23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132</v>
      </c>
      <c r="AU144" s="17" t="s">
        <v>85</v>
      </c>
    </row>
    <row r="145" s="2" customFormat="1" ht="24.15" customHeight="1">
      <c r="A145" s="38"/>
      <c r="B145" s="39"/>
      <c r="C145" s="215" t="s">
        <v>155</v>
      </c>
      <c r="D145" s="215" t="s">
        <v>126</v>
      </c>
      <c r="E145" s="216" t="s">
        <v>156</v>
      </c>
      <c r="F145" s="217" t="s">
        <v>157</v>
      </c>
      <c r="G145" s="218" t="s">
        <v>129</v>
      </c>
      <c r="H145" s="219">
        <v>17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41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0.26000000000000001</v>
      </c>
      <c r="T145" s="226">
        <f>S145*H145</f>
        <v>4.4199999999999999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130</v>
      </c>
      <c r="AT145" s="227" t="s">
        <v>126</v>
      </c>
      <c r="AU145" s="227" t="s">
        <v>85</v>
      </c>
      <c r="AY145" s="17" t="s">
        <v>124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81</v>
      </c>
      <c r="BK145" s="228">
        <f>ROUND(I145*H145,2)</f>
        <v>0</v>
      </c>
      <c r="BL145" s="17" t="s">
        <v>130</v>
      </c>
      <c r="BM145" s="227" t="s">
        <v>158</v>
      </c>
    </row>
    <row r="146" s="2" customFormat="1">
      <c r="A146" s="38"/>
      <c r="B146" s="39"/>
      <c r="C146" s="40"/>
      <c r="D146" s="229" t="s">
        <v>132</v>
      </c>
      <c r="E146" s="40"/>
      <c r="F146" s="230" t="s">
        <v>159</v>
      </c>
      <c r="G146" s="40"/>
      <c r="H146" s="40"/>
      <c r="I146" s="231"/>
      <c r="J146" s="40"/>
      <c r="K146" s="40"/>
      <c r="L146" s="44"/>
      <c r="M146" s="232"/>
      <c r="N146" s="23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132</v>
      </c>
      <c r="AU146" s="17" t="s">
        <v>85</v>
      </c>
    </row>
    <row r="147" s="2" customFormat="1" ht="33" customHeight="1">
      <c r="A147" s="38"/>
      <c r="B147" s="39"/>
      <c r="C147" s="215" t="s">
        <v>160</v>
      </c>
      <c r="D147" s="215" t="s">
        <v>126</v>
      </c>
      <c r="E147" s="216" t="s">
        <v>161</v>
      </c>
      <c r="F147" s="217" t="s">
        <v>162</v>
      </c>
      <c r="G147" s="218" t="s">
        <v>129</v>
      </c>
      <c r="H147" s="219">
        <v>2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41</v>
      </c>
      <c r="O147" s="91"/>
      <c r="P147" s="225">
        <f>O147*H147</f>
        <v>0</v>
      </c>
      <c r="Q147" s="225">
        <v>4.0000000000000003E-05</v>
      </c>
      <c r="R147" s="225">
        <f>Q147*H147</f>
        <v>8.0000000000000007E-05</v>
      </c>
      <c r="S147" s="225">
        <v>0.091999999999999998</v>
      </c>
      <c r="T147" s="226">
        <f>S147*H147</f>
        <v>0.184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130</v>
      </c>
      <c r="AT147" s="227" t="s">
        <v>126</v>
      </c>
      <c r="AU147" s="227" t="s">
        <v>85</v>
      </c>
      <c r="AY147" s="17" t="s">
        <v>124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81</v>
      </c>
      <c r="BK147" s="228">
        <f>ROUND(I147*H147,2)</f>
        <v>0</v>
      </c>
      <c r="BL147" s="17" t="s">
        <v>130</v>
      </c>
      <c r="BM147" s="227" t="s">
        <v>163</v>
      </c>
    </row>
    <row r="148" s="2" customFormat="1">
      <c r="A148" s="38"/>
      <c r="B148" s="39"/>
      <c r="C148" s="40"/>
      <c r="D148" s="229" t="s">
        <v>132</v>
      </c>
      <c r="E148" s="40"/>
      <c r="F148" s="230" t="s">
        <v>164</v>
      </c>
      <c r="G148" s="40"/>
      <c r="H148" s="40"/>
      <c r="I148" s="231"/>
      <c r="J148" s="40"/>
      <c r="K148" s="40"/>
      <c r="L148" s="44"/>
      <c r="M148" s="232"/>
      <c r="N148" s="23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132</v>
      </c>
      <c r="AU148" s="17" t="s">
        <v>85</v>
      </c>
    </row>
    <row r="149" s="2" customFormat="1" ht="16.5" customHeight="1">
      <c r="A149" s="38"/>
      <c r="B149" s="39"/>
      <c r="C149" s="215" t="s">
        <v>165</v>
      </c>
      <c r="D149" s="215" t="s">
        <v>126</v>
      </c>
      <c r="E149" s="216" t="s">
        <v>166</v>
      </c>
      <c r="F149" s="217" t="s">
        <v>167</v>
      </c>
      <c r="G149" s="218" t="s">
        <v>168</v>
      </c>
      <c r="H149" s="219">
        <v>15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41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0.040000000000000001</v>
      </c>
      <c r="T149" s="226">
        <f>S149*H149</f>
        <v>0.59999999999999998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130</v>
      </c>
      <c r="AT149" s="227" t="s">
        <v>126</v>
      </c>
      <c r="AU149" s="227" t="s">
        <v>85</v>
      </c>
      <c r="AY149" s="17" t="s">
        <v>124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81</v>
      </c>
      <c r="BK149" s="228">
        <f>ROUND(I149*H149,2)</f>
        <v>0</v>
      </c>
      <c r="BL149" s="17" t="s">
        <v>130</v>
      </c>
      <c r="BM149" s="227" t="s">
        <v>169</v>
      </c>
    </row>
    <row r="150" s="2" customFormat="1">
      <c r="A150" s="38"/>
      <c r="B150" s="39"/>
      <c r="C150" s="40"/>
      <c r="D150" s="229" t="s">
        <v>132</v>
      </c>
      <c r="E150" s="40"/>
      <c r="F150" s="230" t="s">
        <v>170</v>
      </c>
      <c r="G150" s="40"/>
      <c r="H150" s="40"/>
      <c r="I150" s="231"/>
      <c r="J150" s="40"/>
      <c r="K150" s="40"/>
      <c r="L150" s="44"/>
      <c r="M150" s="232"/>
      <c r="N150" s="23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132</v>
      </c>
      <c r="AU150" s="17" t="s">
        <v>85</v>
      </c>
    </row>
    <row r="151" s="2" customFormat="1" ht="24.15" customHeight="1">
      <c r="A151" s="38"/>
      <c r="B151" s="39"/>
      <c r="C151" s="215" t="s">
        <v>171</v>
      </c>
      <c r="D151" s="215" t="s">
        <v>126</v>
      </c>
      <c r="E151" s="216" t="s">
        <v>172</v>
      </c>
      <c r="F151" s="217" t="s">
        <v>173</v>
      </c>
      <c r="G151" s="218" t="s">
        <v>138</v>
      </c>
      <c r="H151" s="219">
        <v>31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130</v>
      </c>
      <c r="AT151" s="227" t="s">
        <v>126</v>
      </c>
      <c r="AU151" s="227" t="s">
        <v>85</v>
      </c>
      <c r="AY151" s="17" t="s">
        <v>124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81</v>
      </c>
      <c r="BK151" s="228">
        <f>ROUND(I151*H151,2)</f>
        <v>0</v>
      </c>
      <c r="BL151" s="17" t="s">
        <v>130</v>
      </c>
      <c r="BM151" s="227" t="s">
        <v>174</v>
      </c>
    </row>
    <row r="152" s="2" customFormat="1">
      <c r="A152" s="38"/>
      <c r="B152" s="39"/>
      <c r="C152" s="40"/>
      <c r="D152" s="229" t="s">
        <v>132</v>
      </c>
      <c r="E152" s="40"/>
      <c r="F152" s="230" t="s">
        <v>175</v>
      </c>
      <c r="G152" s="40"/>
      <c r="H152" s="40"/>
      <c r="I152" s="231"/>
      <c r="J152" s="40"/>
      <c r="K152" s="40"/>
      <c r="L152" s="44"/>
      <c r="M152" s="232"/>
      <c r="N152" s="23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132</v>
      </c>
      <c r="AU152" s="17" t="s">
        <v>85</v>
      </c>
    </row>
    <row r="153" s="2" customFormat="1" ht="24.15" customHeight="1">
      <c r="A153" s="38"/>
      <c r="B153" s="39"/>
      <c r="C153" s="215" t="s">
        <v>176</v>
      </c>
      <c r="D153" s="215" t="s">
        <v>126</v>
      </c>
      <c r="E153" s="216" t="s">
        <v>177</v>
      </c>
      <c r="F153" s="217" t="s">
        <v>178</v>
      </c>
      <c r="G153" s="218" t="s">
        <v>168</v>
      </c>
      <c r="H153" s="219">
        <v>85.599999999999994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41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130</v>
      </c>
      <c r="AT153" s="227" t="s">
        <v>126</v>
      </c>
      <c r="AU153" s="227" t="s">
        <v>85</v>
      </c>
      <c r="AY153" s="17" t="s">
        <v>124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81</v>
      </c>
      <c r="BK153" s="228">
        <f>ROUND(I153*H153,2)</f>
        <v>0</v>
      </c>
      <c r="BL153" s="17" t="s">
        <v>130</v>
      </c>
      <c r="BM153" s="227" t="s">
        <v>179</v>
      </c>
    </row>
    <row r="154" s="2" customFormat="1">
      <c r="A154" s="38"/>
      <c r="B154" s="39"/>
      <c r="C154" s="40"/>
      <c r="D154" s="229" t="s">
        <v>132</v>
      </c>
      <c r="E154" s="40"/>
      <c r="F154" s="230" t="s">
        <v>180</v>
      </c>
      <c r="G154" s="40"/>
      <c r="H154" s="40"/>
      <c r="I154" s="231"/>
      <c r="J154" s="40"/>
      <c r="K154" s="40"/>
      <c r="L154" s="44"/>
      <c r="M154" s="232"/>
      <c r="N154" s="23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132</v>
      </c>
      <c r="AU154" s="17" t="s">
        <v>85</v>
      </c>
    </row>
    <row r="155" s="2" customFormat="1" ht="24.15" customHeight="1">
      <c r="A155" s="38"/>
      <c r="B155" s="39"/>
      <c r="C155" s="215" t="s">
        <v>181</v>
      </c>
      <c r="D155" s="215" t="s">
        <v>126</v>
      </c>
      <c r="E155" s="216" t="s">
        <v>182</v>
      </c>
      <c r="F155" s="217" t="s">
        <v>183</v>
      </c>
      <c r="G155" s="218" t="s">
        <v>168</v>
      </c>
      <c r="H155" s="219">
        <v>85.599999999999994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41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130</v>
      </c>
      <c r="AT155" s="227" t="s">
        <v>126</v>
      </c>
      <c r="AU155" s="227" t="s">
        <v>85</v>
      </c>
      <c r="AY155" s="17" t="s">
        <v>124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81</v>
      </c>
      <c r="BK155" s="228">
        <f>ROUND(I155*H155,2)</f>
        <v>0</v>
      </c>
      <c r="BL155" s="17" t="s">
        <v>130</v>
      </c>
      <c r="BM155" s="227" t="s">
        <v>184</v>
      </c>
    </row>
    <row r="156" s="2" customFormat="1">
      <c r="A156" s="38"/>
      <c r="B156" s="39"/>
      <c r="C156" s="40"/>
      <c r="D156" s="229" t="s">
        <v>132</v>
      </c>
      <c r="E156" s="40"/>
      <c r="F156" s="230" t="s">
        <v>185</v>
      </c>
      <c r="G156" s="40"/>
      <c r="H156" s="40"/>
      <c r="I156" s="231"/>
      <c r="J156" s="40"/>
      <c r="K156" s="40"/>
      <c r="L156" s="44"/>
      <c r="M156" s="232"/>
      <c r="N156" s="23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132</v>
      </c>
      <c r="AU156" s="17" t="s">
        <v>85</v>
      </c>
    </row>
    <row r="157" s="14" customFormat="1">
      <c r="A157" s="14"/>
      <c r="B157" s="245"/>
      <c r="C157" s="246"/>
      <c r="D157" s="229" t="s">
        <v>134</v>
      </c>
      <c r="E157" s="247" t="s">
        <v>1</v>
      </c>
      <c r="F157" s="248" t="s">
        <v>186</v>
      </c>
      <c r="G157" s="246"/>
      <c r="H157" s="247" t="s">
        <v>1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134</v>
      </c>
      <c r="AU157" s="254" t="s">
        <v>85</v>
      </c>
      <c r="AV157" s="14" t="s">
        <v>81</v>
      </c>
      <c r="AW157" s="14" t="s">
        <v>33</v>
      </c>
      <c r="AX157" s="14" t="s">
        <v>76</v>
      </c>
      <c r="AY157" s="254" t="s">
        <v>124</v>
      </c>
    </row>
    <row r="158" s="13" customFormat="1">
      <c r="A158" s="13"/>
      <c r="B158" s="234"/>
      <c r="C158" s="235"/>
      <c r="D158" s="229" t="s">
        <v>134</v>
      </c>
      <c r="E158" s="236" t="s">
        <v>1</v>
      </c>
      <c r="F158" s="237" t="s">
        <v>187</v>
      </c>
      <c r="G158" s="235"/>
      <c r="H158" s="238">
        <v>85.599999999999994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134</v>
      </c>
      <c r="AU158" s="244" t="s">
        <v>85</v>
      </c>
      <c r="AV158" s="13" t="s">
        <v>85</v>
      </c>
      <c r="AW158" s="13" t="s">
        <v>33</v>
      </c>
      <c r="AX158" s="13" t="s">
        <v>81</v>
      </c>
      <c r="AY158" s="244" t="s">
        <v>124</v>
      </c>
    </row>
    <row r="159" s="2" customFormat="1" ht="24.15" customHeight="1">
      <c r="A159" s="38"/>
      <c r="B159" s="39"/>
      <c r="C159" s="215" t="s">
        <v>8</v>
      </c>
      <c r="D159" s="215" t="s">
        <v>126</v>
      </c>
      <c r="E159" s="216" t="s">
        <v>188</v>
      </c>
      <c r="F159" s="217" t="s">
        <v>189</v>
      </c>
      <c r="G159" s="218" t="s">
        <v>129</v>
      </c>
      <c r="H159" s="219">
        <v>4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41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130</v>
      </c>
      <c r="AT159" s="227" t="s">
        <v>126</v>
      </c>
      <c r="AU159" s="227" t="s">
        <v>85</v>
      </c>
      <c r="AY159" s="17" t="s">
        <v>124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81</v>
      </c>
      <c r="BK159" s="228">
        <f>ROUND(I159*H159,2)</f>
        <v>0</v>
      </c>
      <c r="BL159" s="17" t="s">
        <v>130</v>
      </c>
      <c r="BM159" s="227" t="s">
        <v>190</v>
      </c>
    </row>
    <row r="160" s="2" customFormat="1">
      <c r="A160" s="38"/>
      <c r="B160" s="39"/>
      <c r="C160" s="40"/>
      <c r="D160" s="229" t="s">
        <v>132</v>
      </c>
      <c r="E160" s="40"/>
      <c r="F160" s="230" t="s">
        <v>191</v>
      </c>
      <c r="G160" s="40"/>
      <c r="H160" s="40"/>
      <c r="I160" s="231"/>
      <c r="J160" s="40"/>
      <c r="K160" s="40"/>
      <c r="L160" s="44"/>
      <c r="M160" s="232"/>
      <c r="N160" s="23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132</v>
      </c>
      <c r="AU160" s="17" t="s">
        <v>85</v>
      </c>
    </row>
    <row r="161" s="2" customFormat="1" ht="24.15" customHeight="1">
      <c r="A161" s="38"/>
      <c r="B161" s="39"/>
      <c r="C161" s="215" t="s">
        <v>192</v>
      </c>
      <c r="D161" s="215" t="s">
        <v>126</v>
      </c>
      <c r="E161" s="216" t="s">
        <v>193</v>
      </c>
      <c r="F161" s="217" t="s">
        <v>194</v>
      </c>
      <c r="G161" s="218" t="s">
        <v>129</v>
      </c>
      <c r="H161" s="219">
        <v>861.39999999999998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41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130</v>
      </c>
      <c r="AT161" s="227" t="s">
        <v>126</v>
      </c>
      <c r="AU161" s="227" t="s">
        <v>85</v>
      </c>
      <c r="AY161" s="17" t="s">
        <v>124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81</v>
      </c>
      <c r="BK161" s="228">
        <f>ROUND(I161*H161,2)</f>
        <v>0</v>
      </c>
      <c r="BL161" s="17" t="s">
        <v>130</v>
      </c>
      <c r="BM161" s="227" t="s">
        <v>195</v>
      </c>
    </row>
    <row r="162" s="2" customFormat="1">
      <c r="A162" s="38"/>
      <c r="B162" s="39"/>
      <c r="C162" s="40"/>
      <c r="D162" s="229" t="s">
        <v>132</v>
      </c>
      <c r="E162" s="40"/>
      <c r="F162" s="230" t="s">
        <v>196</v>
      </c>
      <c r="G162" s="40"/>
      <c r="H162" s="40"/>
      <c r="I162" s="231"/>
      <c r="J162" s="40"/>
      <c r="K162" s="40"/>
      <c r="L162" s="44"/>
      <c r="M162" s="232"/>
      <c r="N162" s="23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132</v>
      </c>
      <c r="AU162" s="17" t="s">
        <v>85</v>
      </c>
    </row>
    <row r="163" s="14" customFormat="1">
      <c r="A163" s="14"/>
      <c r="B163" s="245"/>
      <c r="C163" s="246"/>
      <c r="D163" s="229" t="s">
        <v>134</v>
      </c>
      <c r="E163" s="247" t="s">
        <v>1</v>
      </c>
      <c r="F163" s="248" t="s">
        <v>197</v>
      </c>
      <c r="G163" s="246"/>
      <c r="H163" s="247" t="s">
        <v>1</v>
      </c>
      <c r="I163" s="249"/>
      <c r="J163" s="246"/>
      <c r="K163" s="246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134</v>
      </c>
      <c r="AU163" s="254" t="s">
        <v>85</v>
      </c>
      <c r="AV163" s="14" t="s">
        <v>81</v>
      </c>
      <c r="AW163" s="14" t="s">
        <v>33</v>
      </c>
      <c r="AX163" s="14" t="s">
        <v>76</v>
      </c>
      <c r="AY163" s="254" t="s">
        <v>124</v>
      </c>
    </row>
    <row r="164" s="13" customFormat="1">
      <c r="A164" s="13"/>
      <c r="B164" s="234"/>
      <c r="C164" s="235"/>
      <c r="D164" s="229" t="s">
        <v>134</v>
      </c>
      <c r="E164" s="236" t="s">
        <v>1</v>
      </c>
      <c r="F164" s="237" t="s">
        <v>198</v>
      </c>
      <c r="G164" s="235"/>
      <c r="H164" s="238">
        <v>861.39999999999998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134</v>
      </c>
      <c r="AU164" s="244" t="s">
        <v>85</v>
      </c>
      <c r="AV164" s="13" t="s">
        <v>85</v>
      </c>
      <c r="AW164" s="13" t="s">
        <v>33</v>
      </c>
      <c r="AX164" s="13" t="s">
        <v>81</v>
      </c>
      <c r="AY164" s="244" t="s">
        <v>124</v>
      </c>
    </row>
    <row r="165" s="2" customFormat="1" ht="16.5" customHeight="1">
      <c r="A165" s="38"/>
      <c r="B165" s="39"/>
      <c r="C165" s="255" t="s">
        <v>199</v>
      </c>
      <c r="D165" s="255" t="s">
        <v>200</v>
      </c>
      <c r="E165" s="256" t="s">
        <v>201</v>
      </c>
      <c r="F165" s="257" t="s">
        <v>202</v>
      </c>
      <c r="G165" s="258" t="s">
        <v>203</v>
      </c>
      <c r="H165" s="259">
        <v>26</v>
      </c>
      <c r="I165" s="260"/>
      <c r="J165" s="261">
        <f>ROUND(I165*H165,2)</f>
        <v>0</v>
      </c>
      <c r="K165" s="262"/>
      <c r="L165" s="263"/>
      <c r="M165" s="264" t="s">
        <v>1</v>
      </c>
      <c r="N165" s="265" t="s">
        <v>41</v>
      </c>
      <c r="O165" s="91"/>
      <c r="P165" s="225">
        <f>O165*H165</f>
        <v>0</v>
      </c>
      <c r="Q165" s="225">
        <v>1</v>
      </c>
      <c r="R165" s="225">
        <f>Q165*H165</f>
        <v>26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165</v>
      </c>
      <c r="AT165" s="227" t="s">
        <v>200</v>
      </c>
      <c r="AU165" s="227" t="s">
        <v>85</v>
      </c>
      <c r="AY165" s="17" t="s">
        <v>124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81</v>
      </c>
      <c r="BK165" s="228">
        <f>ROUND(I165*H165,2)</f>
        <v>0</v>
      </c>
      <c r="BL165" s="17" t="s">
        <v>130</v>
      </c>
      <c r="BM165" s="227" t="s">
        <v>204</v>
      </c>
    </row>
    <row r="166" s="2" customFormat="1">
      <c r="A166" s="38"/>
      <c r="B166" s="39"/>
      <c r="C166" s="40"/>
      <c r="D166" s="229" t="s">
        <v>132</v>
      </c>
      <c r="E166" s="40"/>
      <c r="F166" s="230" t="s">
        <v>202</v>
      </c>
      <c r="G166" s="40"/>
      <c r="H166" s="40"/>
      <c r="I166" s="231"/>
      <c r="J166" s="40"/>
      <c r="K166" s="40"/>
      <c r="L166" s="44"/>
      <c r="M166" s="232"/>
      <c r="N166" s="23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132</v>
      </c>
      <c r="AU166" s="17" t="s">
        <v>85</v>
      </c>
    </row>
    <row r="167" s="2" customFormat="1" ht="24.15" customHeight="1">
      <c r="A167" s="38"/>
      <c r="B167" s="39"/>
      <c r="C167" s="215" t="s">
        <v>205</v>
      </c>
      <c r="D167" s="215" t="s">
        <v>126</v>
      </c>
      <c r="E167" s="216" t="s">
        <v>206</v>
      </c>
      <c r="F167" s="217" t="s">
        <v>207</v>
      </c>
      <c r="G167" s="218" t="s">
        <v>138</v>
      </c>
      <c r="H167" s="219">
        <v>31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41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130</v>
      </c>
      <c r="AT167" s="227" t="s">
        <v>126</v>
      </c>
      <c r="AU167" s="227" t="s">
        <v>85</v>
      </c>
      <c r="AY167" s="17" t="s">
        <v>124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81</v>
      </c>
      <c r="BK167" s="228">
        <f>ROUND(I167*H167,2)</f>
        <v>0</v>
      </c>
      <c r="BL167" s="17" t="s">
        <v>130</v>
      </c>
      <c r="BM167" s="227" t="s">
        <v>208</v>
      </c>
    </row>
    <row r="168" s="2" customFormat="1">
      <c r="A168" s="38"/>
      <c r="B168" s="39"/>
      <c r="C168" s="40"/>
      <c r="D168" s="229" t="s">
        <v>132</v>
      </c>
      <c r="E168" s="40"/>
      <c r="F168" s="230" t="s">
        <v>209</v>
      </c>
      <c r="G168" s="40"/>
      <c r="H168" s="40"/>
      <c r="I168" s="231"/>
      <c r="J168" s="40"/>
      <c r="K168" s="40"/>
      <c r="L168" s="44"/>
      <c r="M168" s="232"/>
      <c r="N168" s="23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132</v>
      </c>
      <c r="AU168" s="17" t="s">
        <v>85</v>
      </c>
    </row>
    <row r="169" s="2" customFormat="1" ht="33" customHeight="1">
      <c r="A169" s="38"/>
      <c r="B169" s="39"/>
      <c r="C169" s="215" t="s">
        <v>210</v>
      </c>
      <c r="D169" s="215" t="s">
        <v>126</v>
      </c>
      <c r="E169" s="216" t="s">
        <v>211</v>
      </c>
      <c r="F169" s="217" t="s">
        <v>212</v>
      </c>
      <c r="G169" s="218" t="s">
        <v>138</v>
      </c>
      <c r="H169" s="219">
        <v>31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41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130</v>
      </c>
      <c r="AT169" s="227" t="s">
        <v>126</v>
      </c>
      <c r="AU169" s="227" t="s">
        <v>85</v>
      </c>
      <c r="AY169" s="17" t="s">
        <v>124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81</v>
      </c>
      <c r="BK169" s="228">
        <f>ROUND(I169*H169,2)</f>
        <v>0</v>
      </c>
      <c r="BL169" s="17" t="s">
        <v>130</v>
      </c>
      <c r="BM169" s="227" t="s">
        <v>213</v>
      </c>
    </row>
    <row r="170" s="2" customFormat="1">
      <c r="A170" s="38"/>
      <c r="B170" s="39"/>
      <c r="C170" s="40"/>
      <c r="D170" s="229" t="s">
        <v>132</v>
      </c>
      <c r="E170" s="40"/>
      <c r="F170" s="230" t="s">
        <v>214</v>
      </c>
      <c r="G170" s="40"/>
      <c r="H170" s="40"/>
      <c r="I170" s="231"/>
      <c r="J170" s="40"/>
      <c r="K170" s="40"/>
      <c r="L170" s="44"/>
      <c r="M170" s="232"/>
      <c r="N170" s="23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132</v>
      </c>
      <c r="AU170" s="17" t="s">
        <v>85</v>
      </c>
    </row>
    <row r="171" s="2" customFormat="1" ht="24.15" customHeight="1">
      <c r="A171" s="38"/>
      <c r="B171" s="39"/>
      <c r="C171" s="215" t="s">
        <v>215</v>
      </c>
      <c r="D171" s="215" t="s">
        <v>126</v>
      </c>
      <c r="E171" s="216" t="s">
        <v>216</v>
      </c>
      <c r="F171" s="217" t="s">
        <v>217</v>
      </c>
      <c r="G171" s="218" t="s">
        <v>138</v>
      </c>
      <c r="H171" s="219">
        <v>31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41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130</v>
      </c>
      <c r="AT171" s="227" t="s">
        <v>126</v>
      </c>
      <c r="AU171" s="227" t="s">
        <v>85</v>
      </c>
      <c r="AY171" s="17" t="s">
        <v>124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81</v>
      </c>
      <c r="BK171" s="228">
        <f>ROUND(I171*H171,2)</f>
        <v>0</v>
      </c>
      <c r="BL171" s="17" t="s">
        <v>130</v>
      </c>
      <c r="BM171" s="227" t="s">
        <v>218</v>
      </c>
    </row>
    <row r="172" s="2" customFormat="1">
      <c r="A172" s="38"/>
      <c r="B172" s="39"/>
      <c r="C172" s="40"/>
      <c r="D172" s="229" t="s">
        <v>132</v>
      </c>
      <c r="E172" s="40"/>
      <c r="F172" s="230" t="s">
        <v>219</v>
      </c>
      <c r="G172" s="40"/>
      <c r="H172" s="40"/>
      <c r="I172" s="231"/>
      <c r="J172" s="40"/>
      <c r="K172" s="40"/>
      <c r="L172" s="44"/>
      <c r="M172" s="232"/>
      <c r="N172" s="23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132</v>
      </c>
      <c r="AU172" s="17" t="s">
        <v>85</v>
      </c>
    </row>
    <row r="173" s="2" customFormat="1" ht="24.15" customHeight="1">
      <c r="A173" s="38"/>
      <c r="B173" s="39"/>
      <c r="C173" s="215" t="s">
        <v>220</v>
      </c>
      <c r="D173" s="215" t="s">
        <v>126</v>
      </c>
      <c r="E173" s="216" t="s">
        <v>221</v>
      </c>
      <c r="F173" s="217" t="s">
        <v>222</v>
      </c>
      <c r="G173" s="218" t="s">
        <v>138</v>
      </c>
      <c r="H173" s="219">
        <v>31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41</v>
      </c>
      <c r="O173" s="91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130</v>
      </c>
      <c r="AT173" s="227" t="s">
        <v>126</v>
      </c>
      <c r="AU173" s="227" t="s">
        <v>85</v>
      </c>
      <c r="AY173" s="17" t="s">
        <v>124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81</v>
      </c>
      <c r="BK173" s="228">
        <f>ROUND(I173*H173,2)</f>
        <v>0</v>
      </c>
      <c r="BL173" s="17" t="s">
        <v>130</v>
      </c>
      <c r="BM173" s="227" t="s">
        <v>223</v>
      </c>
    </row>
    <row r="174" s="2" customFormat="1">
      <c r="A174" s="38"/>
      <c r="B174" s="39"/>
      <c r="C174" s="40"/>
      <c r="D174" s="229" t="s">
        <v>132</v>
      </c>
      <c r="E174" s="40"/>
      <c r="F174" s="230" t="s">
        <v>224</v>
      </c>
      <c r="G174" s="40"/>
      <c r="H174" s="40"/>
      <c r="I174" s="231"/>
      <c r="J174" s="40"/>
      <c r="K174" s="40"/>
      <c r="L174" s="44"/>
      <c r="M174" s="232"/>
      <c r="N174" s="23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132</v>
      </c>
      <c r="AU174" s="17" t="s">
        <v>85</v>
      </c>
    </row>
    <row r="175" s="2" customFormat="1" ht="16.5" customHeight="1">
      <c r="A175" s="38"/>
      <c r="B175" s="39"/>
      <c r="C175" s="255" t="s">
        <v>225</v>
      </c>
      <c r="D175" s="255" t="s">
        <v>200</v>
      </c>
      <c r="E175" s="256" t="s">
        <v>226</v>
      </c>
      <c r="F175" s="257" t="s">
        <v>227</v>
      </c>
      <c r="G175" s="258" t="s">
        <v>138</v>
      </c>
      <c r="H175" s="259">
        <v>29</v>
      </c>
      <c r="I175" s="260"/>
      <c r="J175" s="261">
        <f>ROUND(I175*H175,2)</f>
        <v>0</v>
      </c>
      <c r="K175" s="262"/>
      <c r="L175" s="263"/>
      <c r="M175" s="264" t="s">
        <v>1</v>
      </c>
      <c r="N175" s="265" t="s">
        <v>41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165</v>
      </c>
      <c r="AT175" s="227" t="s">
        <v>200</v>
      </c>
      <c r="AU175" s="227" t="s">
        <v>85</v>
      </c>
      <c r="AY175" s="17" t="s">
        <v>124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81</v>
      </c>
      <c r="BK175" s="228">
        <f>ROUND(I175*H175,2)</f>
        <v>0</v>
      </c>
      <c r="BL175" s="17" t="s">
        <v>130</v>
      </c>
      <c r="BM175" s="227" t="s">
        <v>228</v>
      </c>
    </row>
    <row r="176" s="2" customFormat="1" ht="16.5" customHeight="1">
      <c r="A176" s="38"/>
      <c r="B176" s="39"/>
      <c r="C176" s="255" t="s">
        <v>229</v>
      </c>
      <c r="D176" s="255" t="s">
        <v>200</v>
      </c>
      <c r="E176" s="256" t="s">
        <v>230</v>
      </c>
      <c r="F176" s="257" t="s">
        <v>231</v>
      </c>
      <c r="G176" s="258" t="s">
        <v>138</v>
      </c>
      <c r="H176" s="259">
        <v>2</v>
      </c>
      <c r="I176" s="260"/>
      <c r="J176" s="261">
        <f>ROUND(I176*H176,2)</f>
        <v>0</v>
      </c>
      <c r="K176" s="262"/>
      <c r="L176" s="263"/>
      <c r="M176" s="264" t="s">
        <v>1</v>
      </c>
      <c r="N176" s="265" t="s">
        <v>41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165</v>
      </c>
      <c r="AT176" s="227" t="s">
        <v>200</v>
      </c>
      <c r="AU176" s="227" t="s">
        <v>85</v>
      </c>
      <c r="AY176" s="17" t="s">
        <v>124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81</v>
      </c>
      <c r="BK176" s="228">
        <f>ROUND(I176*H176,2)</f>
        <v>0</v>
      </c>
      <c r="BL176" s="17" t="s">
        <v>130</v>
      </c>
      <c r="BM176" s="227" t="s">
        <v>232</v>
      </c>
    </row>
    <row r="177" s="2" customFormat="1" ht="24.15" customHeight="1">
      <c r="A177" s="38"/>
      <c r="B177" s="39"/>
      <c r="C177" s="215" t="s">
        <v>7</v>
      </c>
      <c r="D177" s="215" t="s">
        <v>126</v>
      </c>
      <c r="E177" s="216" t="s">
        <v>233</v>
      </c>
      <c r="F177" s="217" t="s">
        <v>234</v>
      </c>
      <c r="G177" s="218" t="s">
        <v>138</v>
      </c>
      <c r="H177" s="219">
        <v>13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41</v>
      </c>
      <c r="O177" s="91"/>
      <c r="P177" s="225">
        <f>O177*H177</f>
        <v>0</v>
      </c>
      <c r="Q177" s="225">
        <v>0.021350000000000001</v>
      </c>
      <c r="R177" s="225">
        <f>Q177*H177</f>
        <v>0.27755000000000002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130</v>
      </c>
      <c r="AT177" s="227" t="s">
        <v>126</v>
      </c>
      <c r="AU177" s="227" t="s">
        <v>85</v>
      </c>
      <c r="AY177" s="17" t="s">
        <v>124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81</v>
      </c>
      <c r="BK177" s="228">
        <f>ROUND(I177*H177,2)</f>
        <v>0</v>
      </c>
      <c r="BL177" s="17" t="s">
        <v>130</v>
      </c>
      <c r="BM177" s="227" t="s">
        <v>235</v>
      </c>
    </row>
    <row r="178" s="2" customFormat="1">
      <c r="A178" s="38"/>
      <c r="B178" s="39"/>
      <c r="C178" s="40"/>
      <c r="D178" s="229" t="s">
        <v>132</v>
      </c>
      <c r="E178" s="40"/>
      <c r="F178" s="230" t="s">
        <v>236</v>
      </c>
      <c r="G178" s="40"/>
      <c r="H178" s="40"/>
      <c r="I178" s="231"/>
      <c r="J178" s="40"/>
      <c r="K178" s="40"/>
      <c r="L178" s="44"/>
      <c r="M178" s="232"/>
      <c r="N178" s="23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132</v>
      </c>
      <c r="AU178" s="17" t="s">
        <v>85</v>
      </c>
    </row>
    <row r="179" s="12" customFormat="1" ht="22.8" customHeight="1">
      <c r="A179" s="12"/>
      <c r="B179" s="199"/>
      <c r="C179" s="200"/>
      <c r="D179" s="201" t="s">
        <v>75</v>
      </c>
      <c r="E179" s="213" t="s">
        <v>150</v>
      </c>
      <c r="F179" s="213" t="s">
        <v>237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SUM(P180:P194)</f>
        <v>0</v>
      </c>
      <c r="Q179" s="207"/>
      <c r="R179" s="208">
        <f>SUM(R180:R194)</f>
        <v>6.4077400000000004</v>
      </c>
      <c r="S179" s="207"/>
      <c r="T179" s="209">
        <f>SUM(T180:T194)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81</v>
      </c>
      <c r="AT179" s="211" t="s">
        <v>75</v>
      </c>
      <c r="AU179" s="211" t="s">
        <v>81</v>
      </c>
      <c r="AY179" s="210" t="s">
        <v>124</v>
      </c>
      <c r="BK179" s="212">
        <f>SUM(BK180:BK194)</f>
        <v>0</v>
      </c>
    </row>
    <row r="180" s="2" customFormat="1" ht="21.75" customHeight="1">
      <c r="A180" s="38"/>
      <c r="B180" s="39"/>
      <c r="C180" s="215" t="s">
        <v>238</v>
      </c>
      <c r="D180" s="215" t="s">
        <v>126</v>
      </c>
      <c r="E180" s="216" t="s">
        <v>239</v>
      </c>
      <c r="F180" s="217" t="s">
        <v>240</v>
      </c>
      <c r="G180" s="218" t="s">
        <v>129</v>
      </c>
      <c r="H180" s="219">
        <v>17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41</v>
      </c>
      <c r="O180" s="91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130</v>
      </c>
      <c r="AT180" s="227" t="s">
        <v>126</v>
      </c>
      <c r="AU180" s="227" t="s">
        <v>85</v>
      </c>
      <c r="AY180" s="17" t="s">
        <v>124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81</v>
      </c>
      <c r="BK180" s="228">
        <f>ROUND(I180*H180,2)</f>
        <v>0</v>
      </c>
      <c r="BL180" s="17" t="s">
        <v>130</v>
      </c>
      <c r="BM180" s="227" t="s">
        <v>241</v>
      </c>
    </row>
    <row r="181" s="2" customFormat="1">
      <c r="A181" s="38"/>
      <c r="B181" s="39"/>
      <c r="C181" s="40"/>
      <c r="D181" s="229" t="s">
        <v>132</v>
      </c>
      <c r="E181" s="40"/>
      <c r="F181" s="230" t="s">
        <v>242</v>
      </c>
      <c r="G181" s="40"/>
      <c r="H181" s="40"/>
      <c r="I181" s="231"/>
      <c r="J181" s="40"/>
      <c r="K181" s="40"/>
      <c r="L181" s="44"/>
      <c r="M181" s="232"/>
      <c r="N181" s="23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132</v>
      </c>
      <c r="AU181" s="17" t="s">
        <v>85</v>
      </c>
    </row>
    <row r="182" s="2" customFormat="1" ht="33" customHeight="1">
      <c r="A182" s="38"/>
      <c r="B182" s="39"/>
      <c r="C182" s="215" t="s">
        <v>243</v>
      </c>
      <c r="D182" s="215" t="s">
        <v>126</v>
      </c>
      <c r="E182" s="216" t="s">
        <v>244</v>
      </c>
      <c r="F182" s="217" t="s">
        <v>245</v>
      </c>
      <c r="G182" s="218" t="s">
        <v>129</v>
      </c>
      <c r="H182" s="219">
        <v>2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41</v>
      </c>
      <c r="O182" s="91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130</v>
      </c>
      <c r="AT182" s="227" t="s">
        <v>126</v>
      </c>
      <c r="AU182" s="227" t="s">
        <v>85</v>
      </c>
      <c r="AY182" s="17" t="s">
        <v>124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81</v>
      </c>
      <c r="BK182" s="228">
        <f>ROUND(I182*H182,2)</f>
        <v>0</v>
      </c>
      <c r="BL182" s="17" t="s">
        <v>130</v>
      </c>
      <c r="BM182" s="227" t="s">
        <v>246</v>
      </c>
    </row>
    <row r="183" s="2" customFormat="1">
      <c r="A183" s="38"/>
      <c r="B183" s="39"/>
      <c r="C183" s="40"/>
      <c r="D183" s="229" t="s">
        <v>132</v>
      </c>
      <c r="E183" s="40"/>
      <c r="F183" s="230" t="s">
        <v>247</v>
      </c>
      <c r="G183" s="40"/>
      <c r="H183" s="40"/>
      <c r="I183" s="231"/>
      <c r="J183" s="40"/>
      <c r="K183" s="40"/>
      <c r="L183" s="44"/>
      <c r="M183" s="232"/>
      <c r="N183" s="23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132</v>
      </c>
      <c r="AU183" s="17" t="s">
        <v>85</v>
      </c>
    </row>
    <row r="184" s="2" customFormat="1" ht="24.15" customHeight="1">
      <c r="A184" s="38"/>
      <c r="B184" s="39"/>
      <c r="C184" s="215" t="s">
        <v>248</v>
      </c>
      <c r="D184" s="215" t="s">
        <v>126</v>
      </c>
      <c r="E184" s="216" t="s">
        <v>249</v>
      </c>
      <c r="F184" s="217" t="s">
        <v>250</v>
      </c>
      <c r="G184" s="218" t="s">
        <v>129</v>
      </c>
      <c r="H184" s="219">
        <v>2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41</v>
      </c>
      <c r="O184" s="91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130</v>
      </c>
      <c r="AT184" s="227" t="s">
        <v>126</v>
      </c>
      <c r="AU184" s="227" t="s">
        <v>85</v>
      </c>
      <c r="AY184" s="17" t="s">
        <v>124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81</v>
      </c>
      <c r="BK184" s="228">
        <f>ROUND(I184*H184,2)</f>
        <v>0</v>
      </c>
      <c r="BL184" s="17" t="s">
        <v>130</v>
      </c>
      <c r="BM184" s="227" t="s">
        <v>251</v>
      </c>
    </row>
    <row r="185" s="2" customFormat="1">
      <c r="A185" s="38"/>
      <c r="B185" s="39"/>
      <c r="C185" s="40"/>
      <c r="D185" s="229" t="s">
        <v>132</v>
      </c>
      <c r="E185" s="40"/>
      <c r="F185" s="230" t="s">
        <v>252</v>
      </c>
      <c r="G185" s="40"/>
      <c r="H185" s="40"/>
      <c r="I185" s="231"/>
      <c r="J185" s="40"/>
      <c r="K185" s="40"/>
      <c r="L185" s="44"/>
      <c r="M185" s="232"/>
      <c r="N185" s="23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132</v>
      </c>
      <c r="AU185" s="17" t="s">
        <v>85</v>
      </c>
    </row>
    <row r="186" s="2" customFormat="1" ht="24.15" customHeight="1">
      <c r="A186" s="38"/>
      <c r="B186" s="39"/>
      <c r="C186" s="215" t="s">
        <v>253</v>
      </c>
      <c r="D186" s="215" t="s">
        <v>126</v>
      </c>
      <c r="E186" s="216" t="s">
        <v>254</v>
      </c>
      <c r="F186" s="217" t="s">
        <v>255</v>
      </c>
      <c r="G186" s="218" t="s">
        <v>129</v>
      </c>
      <c r="H186" s="219">
        <v>17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41</v>
      </c>
      <c r="O186" s="91"/>
      <c r="P186" s="225">
        <f>O186*H186</f>
        <v>0</v>
      </c>
      <c r="Q186" s="225">
        <v>0.089219999999999994</v>
      </c>
      <c r="R186" s="225">
        <f>Q186*H186</f>
        <v>1.51674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130</v>
      </c>
      <c r="AT186" s="227" t="s">
        <v>126</v>
      </c>
      <c r="AU186" s="227" t="s">
        <v>85</v>
      </c>
      <c r="AY186" s="17" t="s">
        <v>124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81</v>
      </c>
      <c r="BK186" s="228">
        <f>ROUND(I186*H186,2)</f>
        <v>0</v>
      </c>
      <c r="BL186" s="17" t="s">
        <v>130</v>
      </c>
      <c r="BM186" s="227" t="s">
        <v>256</v>
      </c>
    </row>
    <row r="187" s="2" customFormat="1">
      <c r="A187" s="38"/>
      <c r="B187" s="39"/>
      <c r="C187" s="40"/>
      <c r="D187" s="229" t="s">
        <v>132</v>
      </c>
      <c r="E187" s="40"/>
      <c r="F187" s="230" t="s">
        <v>257</v>
      </c>
      <c r="G187" s="40"/>
      <c r="H187" s="40"/>
      <c r="I187" s="231"/>
      <c r="J187" s="40"/>
      <c r="K187" s="40"/>
      <c r="L187" s="44"/>
      <c r="M187" s="232"/>
      <c r="N187" s="23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132</v>
      </c>
      <c r="AU187" s="17" t="s">
        <v>85</v>
      </c>
    </row>
    <row r="188" s="2" customFormat="1" ht="16.5" customHeight="1">
      <c r="A188" s="38"/>
      <c r="B188" s="39"/>
      <c r="C188" s="255" t="s">
        <v>258</v>
      </c>
      <c r="D188" s="255" t="s">
        <v>200</v>
      </c>
      <c r="E188" s="256" t="s">
        <v>259</v>
      </c>
      <c r="F188" s="257" t="s">
        <v>260</v>
      </c>
      <c r="G188" s="258" t="s">
        <v>129</v>
      </c>
      <c r="H188" s="259">
        <v>20</v>
      </c>
      <c r="I188" s="260"/>
      <c r="J188" s="261">
        <f>ROUND(I188*H188,2)</f>
        <v>0</v>
      </c>
      <c r="K188" s="262"/>
      <c r="L188" s="263"/>
      <c r="M188" s="264" t="s">
        <v>1</v>
      </c>
      <c r="N188" s="265" t="s">
        <v>41</v>
      </c>
      <c r="O188" s="91"/>
      <c r="P188" s="225">
        <f>O188*H188</f>
        <v>0</v>
      </c>
      <c r="Q188" s="225">
        <v>0.113</v>
      </c>
      <c r="R188" s="225">
        <f>Q188*H188</f>
        <v>2.2600000000000002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165</v>
      </c>
      <c r="AT188" s="227" t="s">
        <v>200</v>
      </c>
      <c r="AU188" s="227" t="s">
        <v>85</v>
      </c>
      <c r="AY188" s="17" t="s">
        <v>124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81</v>
      </c>
      <c r="BK188" s="228">
        <f>ROUND(I188*H188,2)</f>
        <v>0</v>
      </c>
      <c r="BL188" s="17" t="s">
        <v>130</v>
      </c>
      <c r="BM188" s="227" t="s">
        <v>261</v>
      </c>
    </row>
    <row r="189" s="2" customFormat="1">
      <c r="A189" s="38"/>
      <c r="B189" s="39"/>
      <c r="C189" s="40"/>
      <c r="D189" s="229" t="s">
        <v>132</v>
      </c>
      <c r="E189" s="40"/>
      <c r="F189" s="230" t="s">
        <v>260</v>
      </c>
      <c r="G189" s="40"/>
      <c r="H189" s="40"/>
      <c r="I189" s="231"/>
      <c r="J189" s="40"/>
      <c r="K189" s="40"/>
      <c r="L189" s="44"/>
      <c r="M189" s="232"/>
      <c r="N189" s="23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132</v>
      </c>
      <c r="AU189" s="17" t="s">
        <v>85</v>
      </c>
    </row>
    <row r="190" s="2" customFormat="1" ht="33" customHeight="1">
      <c r="A190" s="38"/>
      <c r="B190" s="39"/>
      <c r="C190" s="215" t="s">
        <v>262</v>
      </c>
      <c r="D190" s="215" t="s">
        <v>126</v>
      </c>
      <c r="E190" s="216" t="s">
        <v>263</v>
      </c>
      <c r="F190" s="217" t="s">
        <v>264</v>
      </c>
      <c r="G190" s="218" t="s">
        <v>168</v>
      </c>
      <c r="H190" s="219">
        <v>15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41</v>
      </c>
      <c r="O190" s="91"/>
      <c r="P190" s="225">
        <f>O190*H190</f>
        <v>0</v>
      </c>
      <c r="Q190" s="225">
        <v>0.1295</v>
      </c>
      <c r="R190" s="225">
        <f>Q190*H190</f>
        <v>1.9425000000000001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130</v>
      </c>
      <c r="AT190" s="227" t="s">
        <v>126</v>
      </c>
      <c r="AU190" s="227" t="s">
        <v>85</v>
      </c>
      <c r="AY190" s="17" t="s">
        <v>124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81</v>
      </c>
      <c r="BK190" s="228">
        <f>ROUND(I190*H190,2)</f>
        <v>0</v>
      </c>
      <c r="BL190" s="17" t="s">
        <v>130</v>
      </c>
      <c r="BM190" s="227" t="s">
        <v>265</v>
      </c>
    </row>
    <row r="191" s="2" customFormat="1">
      <c r="A191" s="38"/>
      <c r="B191" s="39"/>
      <c r="C191" s="40"/>
      <c r="D191" s="229" t="s">
        <v>132</v>
      </c>
      <c r="E191" s="40"/>
      <c r="F191" s="230" t="s">
        <v>266</v>
      </c>
      <c r="G191" s="40"/>
      <c r="H191" s="40"/>
      <c r="I191" s="231"/>
      <c r="J191" s="40"/>
      <c r="K191" s="40"/>
      <c r="L191" s="44"/>
      <c r="M191" s="232"/>
      <c r="N191" s="23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132</v>
      </c>
      <c r="AU191" s="17" t="s">
        <v>85</v>
      </c>
    </row>
    <row r="192" s="2" customFormat="1" ht="16.5" customHeight="1">
      <c r="A192" s="38"/>
      <c r="B192" s="39"/>
      <c r="C192" s="255" t="s">
        <v>267</v>
      </c>
      <c r="D192" s="255" t="s">
        <v>200</v>
      </c>
      <c r="E192" s="256" t="s">
        <v>268</v>
      </c>
      <c r="F192" s="257" t="s">
        <v>269</v>
      </c>
      <c r="G192" s="258" t="s">
        <v>168</v>
      </c>
      <c r="H192" s="259">
        <v>15.300000000000001</v>
      </c>
      <c r="I192" s="260"/>
      <c r="J192" s="261">
        <f>ROUND(I192*H192,2)</f>
        <v>0</v>
      </c>
      <c r="K192" s="262"/>
      <c r="L192" s="263"/>
      <c r="M192" s="264" t="s">
        <v>1</v>
      </c>
      <c r="N192" s="265" t="s">
        <v>41</v>
      </c>
      <c r="O192" s="91"/>
      <c r="P192" s="225">
        <f>O192*H192</f>
        <v>0</v>
      </c>
      <c r="Q192" s="225">
        <v>0.044999999999999998</v>
      </c>
      <c r="R192" s="225">
        <f>Q192*H192</f>
        <v>0.6885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165</v>
      </c>
      <c r="AT192" s="227" t="s">
        <v>200</v>
      </c>
      <c r="AU192" s="227" t="s">
        <v>85</v>
      </c>
      <c r="AY192" s="17" t="s">
        <v>124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81</v>
      </c>
      <c r="BK192" s="228">
        <f>ROUND(I192*H192,2)</f>
        <v>0</v>
      </c>
      <c r="BL192" s="17" t="s">
        <v>130</v>
      </c>
      <c r="BM192" s="227" t="s">
        <v>270</v>
      </c>
    </row>
    <row r="193" s="2" customFormat="1">
      <c r="A193" s="38"/>
      <c r="B193" s="39"/>
      <c r="C193" s="40"/>
      <c r="D193" s="229" t="s">
        <v>132</v>
      </c>
      <c r="E193" s="40"/>
      <c r="F193" s="230" t="s">
        <v>269</v>
      </c>
      <c r="G193" s="40"/>
      <c r="H193" s="40"/>
      <c r="I193" s="231"/>
      <c r="J193" s="40"/>
      <c r="K193" s="40"/>
      <c r="L193" s="44"/>
      <c r="M193" s="232"/>
      <c r="N193" s="23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132</v>
      </c>
      <c r="AU193" s="17" t="s">
        <v>85</v>
      </c>
    </row>
    <row r="194" s="13" customFormat="1">
      <c r="A194" s="13"/>
      <c r="B194" s="234"/>
      <c r="C194" s="235"/>
      <c r="D194" s="229" t="s">
        <v>134</v>
      </c>
      <c r="E194" s="235"/>
      <c r="F194" s="237" t="s">
        <v>271</v>
      </c>
      <c r="G194" s="235"/>
      <c r="H194" s="238">
        <v>15.300000000000001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134</v>
      </c>
      <c r="AU194" s="244" t="s">
        <v>85</v>
      </c>
      <c r="AV194" s="13" t="s">
        <v>85</v>
      </c>
      <c r="AW194" s="13" t="s">
        <v>4</v>
      </c>
      <c r="AX194" s="13" t="s">
        <v>81</v>
      </c>
      <c r="AY194" s="244" t="s">
        <v>124</v>
      </c>
    </row>
    <row r="195" s="12" customFormat="1" ht="22.8" customHeight="1">
      <c r="A195" s="12"/>
      <c r="B195" s="199"/>
      <c r="C195" s="200"/>
      <c r="D195" s="201" t="s">
        <v>75</v>
      </c>
      <c r="E195" s="213" t="s">
        <v>155</v>
      </c>
      <c r="F195" s="213" t="s">
        <v>272</v>
      </c>
      <c r="G195" s="200"/>
      <c r="H195" s="200"/>
      <c r="I195" s="203"/>
      <c r="J195" s="214">
        <f>BK195</f>
        <v>0</v>
      </c>
      <c r="K195" s="200"/>
      <c r="L195" s="205"/>
      <c r="M195" s="206"/>
      <c r="N195" s="207"/>
      <c r="O195" s="207"/>
      <c r="P195" s="208">
        <f>SUM(P196:P197)</f>
        <v>0</v>
      </c>
      <c r="Q195" s="207"/>
      <c r="R195" s="208">
        <f>SUM(R196:R197)</f>
        <v>0.13371520000000001</v>
      </c>
      <c r="S195" s="207"/>
      <c r="T195" s="209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81</v>
      </c>
      <c r="AT195" s="211" t="s">
        <v>75</v>
      </c>
      <c r="AU195" s="211" t="s">
        <v>81</v>
      </c>
      <c r="AY195" s="210" t="s">
        <v>124</v>
      </c>
      <c r="BK195" s="212">
        <f>SUM(BK196:BK197)</f>
        <v>0</v>
      </c>
    </row>
    <row r="196" s="2" customFormat="1" ht="24.15" customHeight="1">
      <c r="A196" s="38"/>
      <c r="B196" s="39"/>
      <c r="C196" s="215" t="s">
        <v>273</v>
      </c>
      <c r="D196" s="215" t="s">
        <v>126</v>
      </c>
      <c r="E196" s="216" t="s">
        <v>274</v>
      </c>
      <c r="F196" s="217" t="s">
        <v>275</v>
      </c>
      <c r="G196" s="218" t="s">
        <v>129</v>
      </c>
      <c r="H196" s="219">
        <v>0.64000000000000001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41</v>
      </c>
      <c r="O196" s="91"/>
      <c r="P196" s="225">
        <f>O196*H196</f>
        <v>0</v>
      </c>
      <c r="Q196" s="225">
        <v>0.20893000000000001</v>
      </c>
      <c r="R196" s="225">
        <f>Q196*H196</f>
        <v>0.13371520000000001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130</v>
      </c>
      <c r="AT196" s="227" t="s">
        <v>126</v>
      </c>
      <c r="AU196" s="227" t="s">
        <v>85</v>
      </c>
      <c r="AY196" s="17" t="s">
        <v>124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81</v>
      </c>
      <c r="BK196" s="228">
        <f>ROUND(I196*H196,2)</f>
        <v>0</v>
      </c>
      <c r="BL196" s="17" t="s">
        <v>130</v>
      </c>
      <c r="BM196" s="227" t="s">
        <v>276</v>
      </c>
    </row>
    <row r="197" s="2" customFormat="1">
      <c r="A197" s="38"/>
      <c r="B197" s="39"/>
      <c r="C197" s="40"/>
      <c r="D197" s="229" t="s">
        <v>132</v>
      </c>
      <c r="E197" s="40"/>
      <c r="F197" s="230" t="s">
        <v>277</v>
      </c>
      <c r="G197" s="40"/>
      <c r="H197" s="40"/>
      <c r="I197" s="231"/>
      <c r="J197" s="40"/>
      <c r="K197" s="40"/>
      <c r="L197" s="44"/>
      <c r="M197" s="232"/>
      <c r="N197" s="23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132</v>
      </c>
      <c r="AU197" s="17" t="s">
        <v>85</v>
      </c>
    </row>
    <row r="198" s="12" customFormat="1" ht="22.8" customHeight="1">
      <c r="A198" s="12"/>
      <c r="B198" s="199"/>
      <c r="C198" s="200"/>
      <c r="D198" s="201" t="s">
        <v>75</v>
      </c>
      <c r="E198" s="213" t="s">
        <v>171</v>
      </c>
      <c r="F198" s="213" t="s">
        <v>278</v>
      </c>
      <c r="G198" s="200"/>
      <c r="H198" s="200"/>
      <c r="I198" s="203"/>
      <c r="J198" s="214">
        <f>BK198</f>
        <v>0</v>
      </c>
      <c r="K198" s="200"/>
      <c r="L198" s="205"/>
      <c r="M198" s="206"/>
      <c r="N198" s="207"/>
      <c r="O198" s="207"/>
      <c r="P198" s="208">
        <f>SUM(P199:P228)</f>
        <v>0</v>
      </c>
      <c r="Q198" s="207"/>
      <c r="R198" s="208">
        <f>SUM(R199:R228)</f>
        <v>0.25542500000000001</v>
      </c>
      <c r="S198" s="207"/>
      <c r="T198" s="209">
        <f>SUM(T199:T228)</f>
        <v>15.352487500000001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81</v>
      </c>
      <c r="AT198" s="211" t="s">
        <v>75</v>
      </c>
      <c r="AU198" s="211" t="s">
        <v>81</v>
      </c>
      <c r="AY198" s="210" t="s">
        <v>124</v>
      </c>
      <c r="BK198" s="212">
        <f>SUM(BK199:BK228)</f>
        <v>0</v>
      </c>
    </row>
    <row r="199" s="2" customFormat="1" ht="24.15" customHeight="1">
      <c r="A199" s="38"/>
      <c r="B199" s="39"/>
      <c r="C199" s="215" t="s">
        <v>279</v>
      </c>
      <c r="D199" s="215" t="s">
        <v>126</v>
      </c>
      <c r="E199" s="216" t="s">
        <v>280</v>
      </c>
      <c r="F199" s="217" t="s">
        <v>281</v>
      </c>
      <c r="G199" s="218" t="s">
        <v>138</v>
      </c>
      <c r="H199" s="219">
        <v>72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41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0.16500000000000001</v>
      </c>
      <c r="T199" s="226">
        <f>S199*H199</f>
        <v>11.880000000000001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130</v>
      </c>
      <c r="AT199" s="227" t="s">
        <v>126</v>
      </c>
      <c r="AU199" s="227" t="s">
        <v>85</v>
      </c>
      <c r="AY199" s="17" t="s">
        <v>124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81</v>
      </c>
      <c r="BK199" s="228">
        <f>ROUND(I199*H199,2)</f>
        <v>0</v>
      </c>
      <c r="BL199" s="17" t="s">
        <v>130</v>
      </c>
      <c r="BM199" s="227" t="s">
        <v>282</v>
      </c>
    </row>
    <row r="200" s="2" customFormat="1">
      <c r="A200" s="38"/>
      <c r="B200" s="39"/>
      <c r="C200" s="40"/>
      <c r="D200" s="229" t="s">
        <v>132</v>
      </c>
      <c r="E200" s="40"/>
      <c r="F200" s="230" t="s">
        <v>283</v>
      </c>
      <c r="G200" s="40"/>
      <c r="H200" s="40"/>
      <c r="I200" s="231"/>
      <c r="J200" s="40"/>
      <c r="K200" s="40"/>
      <c r="L200" s="44"/>
      <c r="M200" s="232"/>
      <c r="N200" s="23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132</v>
      </c>
      <c r="AU200" s="17" t="s">
        <v>85</v>
      </c>
    </row>
    <row r="201" s="14" customFormat="1">
      <c r="A201" s="14"/>
      <c r="B201" s="245"/>
      <c r="C201" s="246"/>
      <c r="D201" s="229" t="s">
        <v>134</v>
      </c>
      <c r="E201" s="247" t="s">
        <v>1</v>
      </c>
      <c r="F201" s="248" t="s">
        <v>284</v>
      </c>
      <c r="G201" s="246"/>
      <c r="H201" s="247" t="s">
        <v>1</v>
      </c>
      <c r="I201" s="249"/>
      <c r="J201" s="246"/>
      <c r="K201" s="246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134</v>
      </c>
      <c r="AU201" s="254" t="s">
        <v>85</v>
      </c>
      <c r="AV201" s="14" t="s">
        <v>81</v>
      </c>
      <c r="AW201" s="14" t="s">
        <v>33</v>
      </c>
      <c r="AX201" s="14" t="s">
        <v>76</v>
      </c>
      <c r="AY201" s="254" t="s">
        <v>124</v>
      </c>
    </row>
    <row r="202" s="13" customFormat="1">
      <c r="A202" s="13"/>
      <c r="B202" s="234"/>
      <c r="C202" s="235"/>
      <c r="D202" s="229" t="s">
        <v>134</v>
      </c>
      <c r="E202" s="236" t="s">
        <v>1</v>
      </c>
      <c r="F202" s="237" t="s">
        <v>285</v>
      </c>
      <c r="G202" s="235"/>
      <c r="H202" s="238">
        <v>71.813999999999993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134</v>
      </c>
      <c r="AU202" s="244" t="s">
        <v>85</v>
      </c>
      <c r="AV202" s="13" t="s">
        <v>85</v>
      </c>
      <c r="AW202" s="13" t="s">
        <v>33</v>
      </c>
      <c r="AX202" s="13" t="s">
        <v>76</v>
      </c>
      <c r="AY202" s="244" t="s">
        <v>124</v>
      </c>
    </row>
    <row r="203" s="14" customFormat="1">
      <c r="A203" s="14"/>
      <c r="B203" s="245"/>
      <c r="C203" s="246"/>
      <c r="D203" s="229" t="s">
        <v>134</v>
      </c>
      <c r="E203" s="247" t="s">
        <v>1</v>
      </c>
      <c r="F203" s="248" t="s">
        <v>286</v>
      </c>
      <c r="G203" s="246"/>
      <c r="H203" s="247" t="s">
        <v>1</v>
      </c>
      <c r="I203" s="249"/>
      <c r="J203" s="246"/>
      <c r="K203" s="246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134</v>
      </c>
      <c r="AU203" s="254" t="s">
        <v>85</v>
      </c>
      <c r="AV203" s="14" t="s">
        <v>81</v>
      </c>
      <c r="AW203" s="14" t="s">
        <v>33</v>
      </c>
      <c r="AX203" s="14" t="s">
        <v>76</v>
      </c>
      <c r="AY203" s="254" t="s">
        <v>124</v>
      </c>
    </row>
    <row r="204" s="13" customFormat="1">
      <c r="A204" s="13"/>
      <c r="B204" s="234"/>
      <c r="C204" s="235"/>
      <c r="D204" s="229" t="s">
        <v>134</v>
      </c>
      <c r="E204" s="236" t="s">
        <v>1</v>
      </c>
      <c r="F204" s="237" t="s">
        <v>287</v>
      </c>
      <c r="G204" s="235"/>
      <c r="H204" s="238">
        <v>72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134</v>
      </c>
      <c r="AU204" s="244" t="s">
        <v>85</v>
      </c>
      <c r="AV204" s="13" t="s">
        <v>85</v>
      </c>
      <c r="AW204" s="13" t="s">
        <v>33</v>
      </c>
      <c r="AX204" s="13" t="s">
        <v>81</v>
      </c>
      <c r="AY204" s="244" t="s">
        <v>124</v>
      </c>
    </row>
    <row r="205" s="2" customFormat="1" ht="24.15" customHeight="1">
      <c r="A205" s="38"/>
      <c r="B205" s="39"/>
      <c r="C205" s="215" t="s">
        <v>288</v>
      </c>
      <c r="D205" s="215" t="s">
        <v>126</v>
      </c>
      <c r="E205" s="216" t="s">
        <v>289</v>
      </c>
      <c r="F205" s="217" t="s">
        <v>290</v>
      </c>
      <c r="G205" s="218" t="s">
        <v>168</v>
      </c>
      <c r="H205" s="219">
        <v>251.34999999999999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41</v>
      </c>
      <c r="O205" s="91"/>
      <c r="P205" s="225">
        <f>O205*H205</f>
        <v>0</v>
      </c>
      <c r="Q205" s="225">
        <v>0</v>
      </c>
      <c r="R205" s="225">
        <f>Q205*H205</f>
        <v>0</v>
      </c>
      <c r="S205" s="225">
        <v>0.0092499999999999995</v>
      </c>
      <c r="T205" s="226">
        <f>S205*H205</f>
        <v>2.3249874999999998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130</v>
      </c>
      <c r="AT205" s="227" t="s">
        <v>126</v>
      </c>
      <c r="AU205" s="227" t="s">
        <v>85</v>
      </c>
      <c r="AY205" s="17" t="s">
        <v>124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81</v>
      </c>
      <c r="BK205" s="228">
        <f>ROUND(I205*H205,2)</f>
        <v>0</v>
      </c>
      <c r="BL205" s="17" t="s">
        <v>130</v>
      </c>
      <c r="BM205" s="227" t="s">
        <v>291</v>
      </c>
    </row>
    <row r="206" s="2" customFormat="1">
      <c r="A206" s="38"/>
      <c r="B206" s="39"/>
      <c r="C206" s="40"/>
      <c r="D206" s="229" t="s">
        <v>132</v>
      </c>
      <c r="E206" s="40"/>
      <c r="F206" s="230" t="s">
        <v>292</v>
      </c>
      <c r="G206" s="40"/>
      <c r="H206" s="40"/>
      <c r="I206" s="231"/>
      <c r="J206" s="40"/>
      <c r="K206" s="40"/>
      <c r="L206" s="44"/>
      <c r="M206" s="232"/>
      <c r="N206" s="23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132</v>
      </c>
      <c r="AU206" s="17" t="s">
        <v>85</v>
      </c>
    </row>
    <row r="207" s="14" customFormat="1">
      <c r="A207" s="14"/>
      <c r="B207" s="245"/>
      <c r="C207" s="246"/>
      <c r="D207" s="229" t="s">
        <v>134</v>
      </c>
      <c r="E207" s="247" t="s">
        <v>1</v>
      </c>
      <c r="F207" s="248" t="s">
        <v>293</v>
      </c>
      <c r="G207" s="246"/>
      <c r="H207" s="247" t="s">
        <v>1</v>
      </c>
      <c r="I207" s="249"/>
      <c r="J207" s="246"/>
      <c r="K207" s="246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134</v>
      </c>
      <c r="AU207" s="254" t="s">
        <v>85</v>
      </c>
      <c r="AV207" s="14" t="s">
        <v>81</v>
      </c>
      <c r="AW207" s="14" t="s">
        <v>33</v>
      </c>
      <c r="AX207" s="14" t="s">
        <v>76</v>
      </c>
      <c r="AY207" s="254" t="s">
        <v>124</v>
      </c>
    </row>
    <row r="208" s="13" customFormat="1">
      <c r="A208" s="13"/>
      <c r="B208" s="234"/>
      <c r="C208" s="235"/>
      <c r="D208" s="229" t="s">
        <v>134</v>
      </c>
      <c r="E208" s="236" t="s">
        <v>1</v>
      </c>
      <c r="F208" s="237" t="s">
        <v>294</v>
      </c>
      <c r="G208" s="235"/>
      <c r="H208" s="238">
        <v>251.34999999999999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134</v>
      </c>
      <c r="AU208" s="244" t="s">
        <v>85</v>
      </c>
      <c r="AV208" s="13" t="s">
        <v>85</v>
      </c>
      <c r="AW208" s="13" t="s">
        <v>33</v>
      </c>
      <c r="AX208" s="13" t="s">
        <v>81</v>
      </c>
      <c r="AY208" s="244" t="s">
        <v>124</v>
      </c>
    </row>
    <row r="209" s="2" customFormat="1" ht="21.75" customHeight="1">
      <c r="A209" s="38"/>
      <c r="B209" s="39"/>
      <c r="C209" s="215" t="s">
        <v>295</v>
      </c>
      <c r="D209" s="215" t="s">
        <v>126</v>
      </c>
      <c r="E209" s="216" t="s">
        <v>296</v>
      </c>
      <c r="F209" s="217" t="s">
        <v>297</v>
      </c>
      <c r="G209" s="218" t="s">
        <v>138</v>
      </c>
      <c r="H209" s="219">
        <v>2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41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0.20999999999999999</v>
      </c>
      <c r="T209" s="226">
        <f>S209*H209</f>
        <v>0.41999999999999998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130</v>
      </c>
      <c r="AT209" s="227" t="s">
        <v>126</v>
      </c>
      <c r="AU209" s="227" t="s">
        <v>85</v>
      </c>
      <c r="AY209" s="17" t="s">
        <v>124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81</v>
      </c>
      <c r="BK209" s="228">
        <f>ROUND(I209*H209,2)</f>
        <v>0</v>
      </c>
      <c r="BL209" s="17" t="s">
        <v>130</v>
      </c>
      <c r="BM209" s="227" t="s">
        <v>298</v>
      </c>
    </row>
    <row r="210" s="2" customFormat="1">
      <c r="A210" s="38"/>
      <c r="B210" s="39"/>
      <c r="C210" s="40"/>
      <c r="D210" s="229" t="s">
        <v>132</v>
      </c>
      <c r="E210" s="40"/>
      <c r="F210" s="230" t="s">
        <v>299</v>
      </c>
      <c r="G210" s="40"/>
      <c r="H210" s="40"/>
      <c r="I210" s="231"/>
      <c r="J210" s="40"/>
      <c r="K210" s="40"/>
      <c r="L210" s="44"/>
      <c r="M210" s="232"/>
      <c r="N210" s="23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132</v>
      </c>
      <c r="AU210" s="17" t="s">
        <v>85</v>
      </c>
    </row>
    <row r="211" s="2" customFormat="1" ht="21.75" customHeight="1">
      <c r="A211" s="38"/>
      <c r="B211" s="39"/>
      <c r="C211" s="215" t="s">
        <v>300</v>
      </c>
      <c r="D211" s="215" t="s">
        <v>126</v>
      </c>
      <c r="E211" s="216" t="s">
        <v>301</v>
      </c>
      <c r="F211" s="217" t="s">
        <v>302</v>
      </c>
      <c r="G211" s="218" t="s">
        <v>138</v>
      </c>
      <c r="H211" s="219">
        <v>1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41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0.40000000000000002</v>
      </c>
      <c r="T211" s="226">
        <f>S211*H211</f>
        <v>0.40000000000000002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130</v>
      </c>
      <c r="AT211" s="227" t="s">
        <v>126</v>
      </c>
      <c r="AU211" s="227" t="s">
        <v>85</v>
      </c>
      <c r="AY211" s="17" t="s">
        <v>124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81</v>
      </c>
      <c r="BK211" s="228">
        <f>ROUND(I211*H211,2)</f>
        <v>0</v>
      </c>
      <c r="BL211" s="17" t="s">
        <v>130</v>
      </c>
      <c r="BM211" s="227" t="s">
        <v>303</v>
      </c>
    </row>
    <row r="212" s="2" customFormat="1">
      <c r="A212" s="38"/>
      <c r="B212" s="39"/>
      <c r="C212" s="40"/>
      <c r="D212" s="229" t="s">
        <v>132</v>
      </c>
      <c r="E212" s="40"/>
      <c r="F212" s="230" t="s">
        <v>304</v>
      </c>
      <c r="G212" s="40"/>
      <c r="H212" s="40"/>
      <c r="I212" s="231"/>
      <c r="J212" s="40"/>
      <c r="K212" s="40"/>
      <c r="L212" s="44"/>
      <c r="M212" s="232"/>
      <c r="N212" s="23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132</v>
      </c>
      <c r="AU212" s="17" t="s">
        <v>85</v>
      </c>
    </row>
    <row r="213" s="2" customFormat="1" ht="24.15" customHeight="1">
      <c r="A213" s="38"/>
      <c r="B213" s="39"/>
      <c r="C213" s="215" t="s">
        <v>305</v>
      </c>
      <c r="D213" s="215" t="s">
        <v>126</v>
      </c>
      <c r="E213" s="216" t="s">
        <v>306</v>
      </c>
      <c r="F213" s="217" t="s">
        <v>307</v>
      </c>
      <c r="G213" s="218" t="s">
        <v>129</v>
      </c>
      <c r="H213" s="219">
        <v>2.5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41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0.066000000000000003</v>
      </c>
      <c r="T213" s="226">
        <f>S213*H213</f>
        <v>0.16500000000000001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130</v>
      </c>
      <c r="AT213" s="227" t="s">
        <v>126</v>
      </c>
      <c r="AU213" s="227" t="s">
        <v>85</v>
      </c>
      <c r="AY213" s="17" t="s">
        <v>124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81</v>
      </c>
      <c r="BK213" s="228">
        <f>ROUND(I213*H213,2)</f>
        <v>0</v>
      </c>
      <c r="BL213" s="17" t="s">
        <v>130</v>
      </c>
      <c r="BM213" s="227" t="s">
        <v>308</v>
      </c>
    </row>
    <row r="214" s="2" customFormat="1">
      <c r="A214" s="38"/>
      <c r="B214" s="39"/>
      <c r="C214" s="40"/>
      <c r="D214" s="229" t="s">
        <v>132</v>
      </c>
      <c r="E214" s="40"/>
      <c r="F214" s="230" t="s">
        <v>309</v>
      </c>
      <c r="G214" s="40"/>
      <c r="H214" s="40"/>
      <c r="I214" s="231"/>
      <c r="J214" s="40"/>
      <c r="K214" s="40"/>
      <c r="L214" s="44"/>
      <c r="M214" s="232"/>
      <c r="N214" s="23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132</v>
      </c>
      <c r="AU214" s="17" t="s">
        <v>85</v>
      </c>
    </row>
    <row r="215" s="14" customFormat="1">
      <c r="A215" s="14"/>
      <c r="B215" s="245"/>
      <c r="C215" s="246"/>
      <c r="D215" s="229" t="s">
        <v>134</v>
      </c>
      <c r="E215" s="247" t="s">
        <v>1</v>
      </c>
      <c r="F215" s="248" t="s">
        <v>310</v>
      </c>
      <c r="G215" s="246"/>
      <c r="H215" s="247" t="s">
        <v>1</v>
      </c>
      <c r="I215" s="249"/>
      <c r="J215" s="246"/>
      <c r="K215" s="246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134</v>
      </c>
      <c r="AU215" s="254" t="s">
        <v>85</v>
      </c>
      <c r="AV215" s="14" t="s">
        <v>81</v>
      </c>
      <c r="AW215" s="14" t="s">
        <v>33</v>
      </c>
      <c r="AX215" s="14" t="s">
        <v>76</v>
      </c>
      <c r="AY215" s="254" t="s">
        <v>124</v>
      </c>
    </row>
    <row r="216" s="13" customFormat="1">
      <c r="A216" s="13"/>
      <c r="B216" s="234"/>
      <c r="C216" s="235"/>
      <c r="D216" s="229" t="s">
        <v>134</v>
      </c>
      <c r="E216" s="236" t="s">
        <v>1</v>
      </c>
      <c r="F216" s="237" t="s">
        <v>311</v>
      </c>
      <c r="G216" s="235"/>
      <c r="H216" s="238">
        <v>2.5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134</v>
      </c>
      <c r="AU216" s="244" t="s">
        <v>85</v>
      </c>
      <c r="AV216" s="13" t="s">
        <v>85</v>
      </c>
      <c r="AW216" s="13" t="s">
        <v>33</v>
      </c>
      <c r="AX216" s="13" t="s">
        <v>81</v>
      </c>
      <c r="AY216" s="244" t="s">
        <v>124</v>
      </c>
    </row>
    <row r="217" s="2" customFormat="1" ht="24.15" customHeight="1">
      <c r="A217" s="38"/>
      <c r="B217" s="39"/>
      <c r="C217" s="215" t="s">
        <v>312</v>
      </c>
      <c r="D217" s="215" t="s">
        <v>126</v>
      </c>
      <c r="E217" s="216" t="s">
        <v>313</v>
      </c>
      <c r="F217" s="217" t="s">
        <v>314</v>
      </c>
      <c r="G217" s="218" t="s">
        <v>129</v>
      </c>
      <c r="H217" s="219">
        <v>2.5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41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130</v>
      </c>
      <c r="AT217" s="227" t="s">
        <v>126</v>
      </c>
      <c r="AU217" s="227" t="s">
        <v>85</v>
      </c>
      <c r="AY217" s="17" t="s">
        <v>124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81</v>
      </c>
      <c r="BK217" s="228">
        <f>ROUND(I217*H217,2)</f>
        <v>0</v>
      </c>
      <c r="BL217" s="17" t="s">
        <v>130</v>
      </c>
      <c r="BM217" s="227" t="s">
        <v>315</v>
      </c>
    </row>
    <row r="218" s="2" customFormat="1">
      <c r="A218" s="38"/>
      <c r="B218" s="39"/>
      <c r="C218" s="40"/>
      <c r="D218" s="229" t="s">
        <v>132</v>
      </c>
      <c r="E218" s="40"/>
      <c r="F218" s="230" t="s">
        <v>316</v>
      </c>
      <c r="G218" s="40"/>
      <c r="H218" s="40"/>
      <c r="I218" s="231"/>
      <c r="J218" s="40"/>
      <c r="K218" s="40"/>
      <c r="L218" s="44"/>
      <c r="M218" s="232"/>
      <c r="N218" s="23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132</v>
      </c>
      <c r="AU218" s="17" t="s">
        <v>85</v>
      </c>
    </row>
    <row r="219" s="2" customFormat="1" ht="24.15" customHeight="1">
      <c r="A219" s="38"/>
      <c r="B219" s="39"/>
      <c r="C219" s="215" t="s">
        <v>317</v>
      </c>
      <c r="D219" s="215" t="s">
        <v>126</v>
      </c>
      <c r="E219" s="216" t="s">
        <v>318</v>
      </c>
      <c r="F219" s="217" t="s">
        <v>319</v>
      </c>
      <c r="G219" s="218" t="s">
        <v>129</v>
      </c>
      <c r="H219" s="219">
        <v>2.5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41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0.065000000000000002</v>
      </c>
      <c r="T219" s="226">
        <f>S219*H219</f>
        <v>0.16250000000000001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130</v>
      </c>
      <c r="AT219" s="227" t="s">
        <v>126</v>
      </c>
      <c r="AU219" s="227" t="s">
        <v>85</v>
      </c>
      <c r="AY219" s="17" t="s">
        <v>124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81</v>
      </c>
      <c r="BK219" s="228">
        <f>ROUND(I219*H219,2)</f>
        <v>0</v>
      </c>
      <c r="BL219" s="17" t="s">
        <v>130</v>
      </c>
      <c r="BM219" s="227" t="s">
        <v>320</v>
      </c>
    </row>
    <row r="220" s="2" customFormat="1">
      <c r="A220" s="38"/>
      <c r="B220" s="39"/>
      <c r="C220" s="40"/>
      <c r="D220" s="229" t="s">
        <v>132</v>
      </c>
      <c r="E220" s="40"/>
      <c r="F220" s="230" t="s">
        <v>321</v>
      </c>
      <c r="G220" s="40"/>
      <c r="H220" s="40"/>
      <c r="I220" s="231"/>
      <c r="J220" s="40"/>
      <c r="K220" s="40"/>
      <c r="L220" s="44"/>
      <c r="M220" s="232"/>
      <c r="N220" s="23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132</v>
      </c>
      <c r="AU220" s="17" t="s">
        <v>85</v>
      </c>
    </row>
    <row r="221" s="2" customFormat="1" ht="24.15" customHeight="1">
      <c r="A221" s="38"/>
      <c r="B221" s="39"/>
      <c r="C221" s="215" t="s">
        <v>322</v>
      </c>
      <c r="D221" s="215" t="s">
        <v>126</v>
      </c>
      <c r="E221" s="216" t="s">
        <v>323</v>
      </c>
      <c r="F221" s="217" t="s">
        <v>324</v>
      </c>
      <c r="G221" s="218" t="s">
        <v>129</v>
      </c>
      <c r="H221" s="219">
        <v>2.5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41</v>
      </c>
      <c r="O221" s="91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130</v>
      </c>
      <c r="AT221" s="227" t="s">
        <v>126</v>
      </c>
      <c r="AU221" s="227" t="s">
        <v>85</v>
      </c>
      <c r="AY221" s="17" t="s">
        <v>124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81</v>
      </c>
      <c r="BK221" s="228">
        <f>ROUND(I221*H221,2)</f>
        <v>0</v>
      </c>
      <c r="BL221" s="17" t="s">
        <v>130</v>
      </c>
      <c r="BM221" s="227" t="s">
        <v>325</v>
      </c>
    </row>
    <row r="222" s="2" customFormat="1">
      <c r="A222" s="38"/>
      <c r="B222" s="39"/>
      <c r="C222" s="40"/>
      <c r="D222" s="229" t="s">
        <v>132</v>
      </c>
      <c r="E222" s="40"/>
      <c r="F222" s="230" t="s">
        <v>326</v>
      </c>
      <c r="G222" s="40"/>
      <c r="H222" s="40"/>
      <c r="I222" s="231"/>
      <c r="J222" s="40"/>
      <c r="K222" s="40"/>
      <c r="L222" s="44"/>
      <c r="M222" s="232"/>
      <c r="N222" s="23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132</v>
      </c>
      <c r="AU222" s="17" t="s">
        <v>85</v>
      </c>
    </row>
    <row r="223" s="2" customFormat="1" ht="24.15" customHeight="1">
      <c r="A223" s="38"/>
      <c r="B223" s="39"/>
      <c r="C223" s="215" t="s">
        <v>327</v>
      </c>
      <c r="D223" s="215" t="s">
        <v>126</v>
      </c>
      <c r="E223" s="216" t="s">
        <v>328</v>
      </c>
      <c r="F223" s="217" t="s">
        <v>329</v>
      </c>
      <c r="G223" s="218" t="s">
        <v>129</v>
      </c>
      <c r="H223" s="219">
        <v>2.5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41</v>
      </c>
      <c r="O223" s="91"/>
      <c r="P223" s="225">
        <f>O223*H223</f>
        <v>0</v>
      </c>
      <c r="Q223" s="225">
        <v>0.10007000000000001</v>
      </c>
      <c r="R223" s="225">
        <f>Q223*H223</f>
        <v>0.25017500000000004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130</v>
      </c>
      <c r="AT223" s="227" t="s">
        <v>126</v>
      </c>
      <c r="AU223" s="227" t="s">
        <v>85</v>
      </c>
      <c r="AY223" s="17" t="s">
        <v>124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81</v>
      </c>
      <c r="BK223" s="228">
        <f>ROUND(I223*H223,2)</f>
        <v>0</v>
      </c>
      <c r="BL223" s="17" t="s">
        <v>130</v>
      </c>
      <c r="BM223" s="227" t="s">
        <v>330</v>
      </c>
    </row>
    <row r="224" s="2" customFormat="1">
      <c r="A224" s="38"/>
      <c r="B224" s="39"/>
      <c r="C224" s="40"/>
      <c r="D224" s="229" t="s">
        <v>132</v>
      </c>
      <c r="E224" s="40"/>
      <c r="F224" s="230" t="s">
        <v>331</v>
      </c>
      <c r="G224" s="40"/>
      <c r="H224" s="40"/>
      <c r="I224" s="231"/>
      <c r="J224" s="40"/>
      <c r="K224" s="40"/>
      <c r="L224" s="44"/>
      <c r="M224" s="232"/>
      <c r="N224" s="23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132</v>
      </c>
      <c r="AU224" s="17" t="s">
        <v>85</v>
      </c>
    </row>
    <row r="225" s="2" customFormat="1" ht="24.15" customHeight="1">
      <c r="A225" s="38"/>
      <c r="B225" s="39"/>
      <c r="C225" s="215" t="s">
        <v>332</v>
      </c>
      <c r="D225" s="215" t="s">
        <v>126</v>
      </c>
      <c r="E225" s="216" t="s">
        <v>333</v>
      </c>
      <c r="F225" s="217" t="s">
        <v>334</v>
      </c>
      <c r="G225" s="218" t="s">
        <v>129</v>
      </c>
      <c r="H225" s="219">
        <v>2.5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41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130</v>
      </c>
      <c r="AT225" s="227" t="s">
        <v>126</v>
      </c>
      <c r="AU225" s="227" t="s">
        <v>85</v>
      </c>
      <c r="AY225" s="17" t="s">
        <v>124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81</v>
      </c>
      <c r="BK225" s="228">
        <f>ROUND(I225*H225,2)</f>
        <v>0</v>
      </c>
      <c r="BL225" s="17" t="s">
        <v>130</v>
      </c>
      <c r="BM225" s="227" t="s">
        <v>335</v>
      </c>
    </row>
    <row r="226" s="2" customFormat="1">
      <c r="A226" s="38"/>
      <c r="B226" s="39"/>
      <c r="C226" s="40"/>
      <c r="D226" s="229" t="s">
        <v>132</v>
      </c>
      <c r="E226" s="40"/>
      <c r="F226" s="230" t="s">
        <v>336</v>
      </c>
      <c r="G226" s="40"/>
      <c r="H226" s="40"/>
      <c r="I226" s="231"/>
      <c r="J226" s="40"/>
      <c r="K226" s="40"/>
      <c r="L226" s="44"/>
      <c r="M226" s="232"/>
      <c r="N226" s="23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132</v>
      </c>
      <c r="AU226" s="17" t="s">
        <v>85</v>
      </c>
    </row>
    <row r="227" s="2" customFormat="1" ht="24.15" customHeight="1">
      <c r="A227" s="38"/>
      <c r="B227" s="39"/>
      <c r="C227" s="215" t="s">
        <v>337</v>
      </c>
      <c r="D227" s="215" t="s">
        <v>126</v>
      </c>
      <c r="E227" s="216" t="s">
        <v>338</v>
      </c>
      <c r="F227" s="217" t="s">
        <v>339</v>
      </c>
      <c r="G227" s="218" t="s">
        <v>129</v>
      </c>
      <c r="H227" s="219">
        <v>2.5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41</v>
      </c>
      <c r="O227" s="91"/>
      <c r="P227" s="225">
        <f>O227*H227</f>
        <v>0</v>
      </c>
      <c r="Q227" s="225">
        <v>0.0020999999999999999</v>
      </c>
      <c r="R227" s="225">
        <f>Q227*H227</f>
        <v>0.0052499999999999995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130</v>
      </c>
      <c r="AT227" s="227" t="s">
        <v>126</v>
      </c>
      <c r="AU227" s="227" t="s">
        <v>85</v>
      </c>
      <c r="AY227" s="17" t="s">
        <v>124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81</v>
      </c>
      <c r="BK227" s="228">
        <f>ROUND(I227*H227,2)</f>
        <v>0</v>
      </c>
      <c r="BL227" s="17" t="s">
        <v>130</v>
      </c>
      <c r="BM227" s="227" t="s">
        <v>340</v>
      </c>
    </row>
    <row r="228" s="2" customFormat="1">
      <c r="A228" s="38"/>
      <c r="B228" s="39"/>
      <c r="C228" s="40"/>
      <c r="D228" s="229" t="s">
        <v>132</v>
      </c>
      <c r="E228" s="40"/>
      <c r="F228" s="230" t="s">
        <v>341</v>
      </c>
      <c r="G228" s="40"/>
      <c r="H228" s="40"/>
      <c r="I228" s="231"/>
      <c r="J228" s="40"/>
      <c r="K228" s="40"/>
      <c r="L228" s="44"/>
      <c r="M228" s="232"/>
      <c r="N228" s="23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132</v>
      </c>
      <c r="AU228" s="17" t="s">
        <v>85</v>
      </c>
    </row>
    <row r="229" s="12" customFormat="1" ht="22.8" customHeight="1">
      <c r="A229" s="12"/>
      <c r="B229" s="199"/>
      <c r="C229" s="200"/>
      <c r="D229" s="201" t="s">
        <v>75</v>
      </c>
      <c r="E229" s="213" t="s">
        <v>342</v>
      </c>
      <c r="F229" s="213" t="s">
        <v>343</v>
      </c>
      <c r="G229" s="200"/>
      <c r="H229" s="200"/>
      <c r="I229" s="203"/>
      <c r="J229" s="214">
        <f>BK229</f>
        <v>0</v>
      </c>
      <c r="K229" s="200"/>
      <c r="L229" s="205"/>
      <c r="M229" s="206"/>
      <c r="N229" s="207"/>
      <c r="O229" s="207"/>
      <c r="P229" s="208">
        <f>SUM(P230:P243)</f>
        <v>0</v>
      </c>
      <c r="Q229" s="207"/>
      <c r="R229" s="208">
        <f>SUM(R230:R243)</f>
        <v>0</v>
      </c>
      <c r="S229" s="207"/>
      <c r="T229" s="209">
        <f>SUM(T230:T243)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0" t="s">
        <v>81</v>
      </c>
      <c r="AT229" s="211" t="s">
        <v>75</v>
      </c>
      <c r="AU229" s="211" t="s">
        <v>81</v>
      </c>
      <c r="AY229" s="210" t="s">
        <v>124</v>
      </c>
      <c r="BK229" s="212">
        <f>SUM(BK230:BK243)</f>
        <v>0</v>
      </c>
    </row>
    <row r="230" s="2" customFormat="1" ht="24.15" customHeight="1">
      <c r="A230" s="38"/>
      <c r="B230" s="39"/>
      <c r="C230" s="215" t="s">
        <v>344</v>
      </c>
      <c r="D230" s="215" t="s">
        <v>126</v>
      </c>
      <c r="E230" s="216" t="s">
        <v>345</v>
      </c>
      <c r="F230" s="217" t="s">
        <v>346</v>
      </c>
      <c r="G230" s="218" t="s">
        <v>203</v>
      </c>
      <c r="H230" s="219">
        <v>20.719999999999999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41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130</v>
      </c>
      <c r="AT230" s="227" t="s">
        <v>126</v>
      </c>
      <c r="AU230" s="227" t="s">
        <v>85</v>
      </c>
      <c r="AY230" s="17" t="s">
        <v>124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81</v>
      </c>
      <c r="BK230" s="228">
        <f>ROUND(I230*H230,2)</f>
        <v>0</v>
      </c>
      <c r="BL230" s="17" t="s">
        <v>130</v>
      </c>
      <c r="BM230" s="227" t="s">
        <v>347</v>
      </c>
    </row>
    <row r="231" s="2" customFormat="1">
      <c r="A231" s="38"/>
      <c r="B231" s="39"/>
      <c r="C231" s="40"/>
      <c r="D231" s="229" t="s">
        <v>132</v>
      </c>
      <c r="E231" s="40"/>
      <c r="F231" s="230" t="s">
        <v>348</v>
      </c>
      <c r="G231" s="40"/>
      <c r="H231" s="40"/>
      <c r="I231" s="231"/>
      <c r="J231" s="40"/>
      <c r="K231" s="40"/>
      <c r="L231" s="44"/>
      <c r="M231" s="232"/>
      <c r="N231" s="23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132</v>
      </c>
      <c r="AU231" s="17" t="s">
        <v>85</v>
      </c>
    </row>
    <row r="232" s="2" customFormat="1" ht="33" customHeight="1">
      <c r="A232" s="38"/>
      <c r="B232" s="39"/>
      <c r="C232" s="215" t="s">
        <v>349</v>
      </c>
      <c r="D232" s="215" t="s">
        <v>126</v>
      </c>
      <c r="E232" s="216" t="s">
        <v>350</v>
      </c>
      <c r="F232" s="217" t="s">
        <v>351</v>
      </c>
      <c r="G232" s="218" t="s">
        <v>203</v>
      </c>
      <c r="H232" s="219">
        <v>248.63999999999999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41</v>
      </c>
      <c r="O232" s="91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130</v>
      </c>
      <c r="AT232" s="227" t="s">
        <v>126</v>
      </c>
      <c r="AU232" s="227" t="s">
        <v>85</v>
      </c>
      <c r="AY232" s="17" t="s">
        <v>124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81</v>
      </c>
      <c r="BK232" s="228">
        <f>ROUND(I232*H232,2)</f>
        <v>0</v>
      </c>
      <c r="BL232" s="17" t="s">
        <v>130</v>
      </c>
      <c r="BM232" s="227" t="s">
        <v>352</v>
      </c>
    </row>
    <row r="233" s="2" customFormat="1">
      <c r="A233" s="38"/>
      <c r="B233" s="39"/>
      <c r="C233" s="40"/>
      <c r="D233" s="229" t="s">
        <v>132</v>
      </c>
      <c r="E233" s="40"/>
      <c r="F233" s="230" t="s">
        <v>353</v>
      </c>
      <c r="G233" s="40"/>
      <c r="H233" s="40"/>
      <c r="I233" s="231"/>
      <c r="J233" s="40"/>
      <c r="K233" s="40"/>
      <c r="L233" s="44"/>
      <c r="M233" s="232"/>
      <c r="N233" s="23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132</v>
      </c>
      <c r="AU233" s="17" t="s">
        <v>85</v>
      </c>
    </row>
    <row r="234" s="13" customFormat="1">
      <c r="A234" s="13"/>
      <c r="B234" s="234"/>
      <c r="C234" s="235"/>
      <c r="D234" s="229" t="s">
        <v>134</v>
      </c>
      <c r="E234" s="235"/>
      <c r="F234" s="237" t="s">
        <v>354</v>
      </c>
      <c r="G234" s="235"/>
      <c r="H234" s="238">
        <v>248.63999999999999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134</v>
      </c>
      <c r="AU234" s="244" t="s">
        <v>85</v>
      </c>
      <c r="AV234" s="13" t="s">
        <v>85</v>
      </c>
      <c r="AW234" s="13" t="s">
        <v>4</v>
      </c>
      <c r="AX234" s="13" t="s">
        <v>81</v>
      </c>
      <c r="AY234" s="244" t="s">
        <v>124</v>
      </c>
    </row>
    <row r="235" s="2" customFormat="1" ht="24.15" customHeight="1">
      <c r="A235" s="38"/>
      <c r="B235" s="39"/>
      <c r="C235" s="215" t="s">
        <v>355</v>
      </c>
      <c r="D235" s="215" t="s">
        <v>126</v>
      </c>
      <c r="E235" s="216" t="s">
        <v>356</v>
      </c>
      <c r="F235" s="217" t="s">
        <v>357</v>
      </c>
      <c r="G235" s="218" t="s">
        <v>203</v>
      </c>
      <c r="H235" s="219">
        <v>20.719999999999999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41</v>
      </c>
      <c r="O235" s="91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130</v>
      </c>
      <c r="AT235" s="227" t="s">
        <v>126</v>
      </c>
      <c r="AU235" s="227" t="s">
        <v>85</v>
      </c>
      <c r="AY235" s="17" t="s">
        <v>124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81</v>
      </c>
      <c r="BK235" s="228">
        <f>ROUND(I235*H235,2)</f>
        <v>0</v>
      </c>
      <c r="BL235" s="17" t="s">
        <v>130</v>
      </c>
      <c r="BM235" s="227" t="s">
        <v>358</v>
      </c>
    </row>
    <row r="236" s="2" customFormat="1">
      <c r="A236" s="38"/>
      <c r="B236" s="39"/>
      <c r="C236" s="40"/>
      <c r="D236" s="229" t="s">
        <v>132</v>
      </c>
      <c r="E236" s="40"/>
      <c r="F236" s="230" t="s">
        <v>359</v>
      </c>
      <c r="G236" s="40"/>
      <c r="H236" s="40"/>
      <c r="I236" s="231"/>
      <c r="J236" s="40"/>
      <c r="K236" s="40"/>
      <c r="L236" s="44"/>
      <c r="M236" s="232"/>
      <c r="N236" s="23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132</v>
      </c>
      <c r="AU236" s="17" t="s">
        <v>85</v>
      </c>
    </row>
    <row r="237" s="2" customFormat="1" ht="24.15" customHeight="1">
      <c r="A237" s="38"/>
      <c r="B237" s="39"/>
      <c r="C237" s="215" t="s">
        <v>360</v>
      </c>
      <c r="D237" s="215" t="s">
        <v>126</v>
      </c>
      <c r="E237" s="216" t="s">
        <v>361</v>
      </c>
      <c r="F237" s="217" t="s">
        <v>362</v>
      </c>
      <c r="G237" s="218" t="s">
        <v>203</v>
      </c>
      <c r="H237" s="219">
        <v>186.47999999999999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41</v>
      </c>
      <c r="O237" s="91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130</v>
      </c>
      <c r="AT237" s="227" t="s">
        <v>126</v>
      </c>
      <c r="AU237" s="227" t="s">
        <v>85</v>
      </c>
      <c r="AY237" s="17" t="s">
        <v>124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81</v>
      </c>
      <c r="BK237" s="228">
        <f>ROUND(I237*H237,2)</f>
        <v>0</v>
      </c>
      <c r="BL237" s="17" t="s">
        <v>130</v>
      </c>
      <c r="BM237" s="227" t="s">
        <v>363</v>
      </c>
    </row>
    <row r="238" s="2" customFormat="1">
      <c r="A238" s="38"/>
      <c r="B238" s="39"/>
      <c r="C238" s="40"/>
      <c r="D238" s="229" t="s">
        <v>132</v>
      </c>
      <c r="E238" s="40"/>
      <c r="F238" s="230" t="s">
        <v>364</v>
      </c>
      <c r="G238" s="40"/>
      <c r="H238" s="40"/>
      <c r="I238" s="231"/>
      <c r="J238" s="40"/>
      <c r="K238" s="40"/>
      <c r="L238" s="44"/>
      <c r="M238" s="232"/>
      <c r="N238" s="23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132</v>
      </c>
      <c r="AU238" s="17" t="s">
        <v>85</v>
      </c>
    </row>
    <row r="239" s="13" customFormat="1">
      <c r="A239" s="13"/>
      <c r="B239" s="234"/>
      <c r="C239" s="235"/>
      <c r="D239" s="229" t="s">
        <v>134</v>
      </c>
      <c r="E239" s="235"/>
      <c r="F239" s="237" t="s">
        <v>365</v>
      </c>
      <c r="G239" s="235"/>
      <c r="H239" s="238">
        <v>186.47999999999999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134</v>
      </c>
      <c r="AU239" s="244" t="s">
        <v>85</v>
      </c>
      <c r="AV239" s="13" t="s">
        <v>85</v>
      </c>
      <c r="AW239" s="13" t="s">
        <v>4</v>
      </c>
      <c r="AX239" s="13" t="s">
        <v>81</v>
      </c>
      <c r="AY239" s="244" t="s">
        <v>124</v>
      </c>
    </row>
    <row r="240" s="2" customFormat="1" ht="33" customHeight="1">
      <c r="A240" s="38"/>
      <c r="B240" s="39"/>
      <c r="C240" s="215" t="s">
        <v>366</v>
      </c>
      <c r="D240" s="215" t="s">
        <v>126</v>
      </c>
      <c r="E240" s="216" t="s">
        <v>367</v>
      </c>
      <c r="F240" s="217" t="s">
        <v>368</v>
      </c>
      <c r="G240" s="218" t="s">
        <v>203</v>
      </c>
      <c r="H240" s="219">
        <v>5.2039999999999997</v>
      </c>
      <c r="I240" s="220"/>
      <c r="J240" s="221">
        <f>ROUND(I240*H240,2)</f>
        <v>0</v>
      </c>
      <c r="K240" s="222"/>
      <c r="L240" s="44"/>
      <c r="M240" s="223" t="s">
        <v>1</v>
      </c>
      <c r="N240" s="224" t="s">
        <v>41</v>
      </c>
      <c r="O240" s="91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130</v>
      </c>
      <c r="AT240" s="227" t="s">
        <v>126</v>
      </c>
      <c r="AU240" s="227" t="s">
        <v>85</v>
      </c>
      <c r="AY240" s="17" t="s">
        <v>124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81</v>
      </c>
      <c r="BK240" s="228">
        <f>ROUND(I240*H240,2)</f>
        <v>0</v>
      </c>
      <c r="BL240" s="17" t="s">
        <v>130</v>
      </c>
      <c r="BM240" s="227" t="s">
        <v>369</v>
      </c>
    </row>
    <row r="241" s="2" customFormat="1">
      <c r="A241" s="38"/>
      <c r="B241" s="39"/>
      <c r="C241" s="40"/>
      <c r="D241" s="229" t="s">
        <v>132</v>
      </c>
      <c r="E241" s="40"/>
      <c r="F241" s="230" t="s">
        <v>370</v>
      </c>
      <c r="G241" s="40"/>
      <c r="H241" s="40"/>
      <c r="I241" s="231"/>
      <c r="J241" s="40"/>
      <c r="K241" s="40"/>
      <c r="L241" s="44"/>
      <c r="M241" s="232"/>
      <c r="N241" s="23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132</v>
      </c>
      <c r="AU241" s="17" t="s">
        <v>85</v>
      </c>
    </row>
    <row r="242" s="2" customFormat="1" ht="16.5" customHeight="1">
      <c r="A242" s="38"/>
      <c r="B242" s="39"/>
      <c r="C242" s="215" t="s">
        <v>371</v>
      </c>
      <c r="D242" s="215" t="s">
        <v>126</v>
      </c>
      <c r="E242" s="216" t="s">
        <v>372</v>
      </c>
      <c r="F242" s="217" t="s">
        <v>373</v>
      </c>
      <c r="G242" s="218" t="s">
        <v>374</v>
      </c>
      <c r="H242" s="219">
        <v>-15352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41</v>
      </c>
      <c r="O242" s="91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130</v>
      </c>
      <c r="AT242" s="227" t="s">
        <v>126</v>
      </c>
      <c r="AU242" s="227" t="s">
        <v>85</v>
      </c>
      <c r="AY242" s="17" t="s">
        <v>124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81</v>
      </c>
      <c r="BK242" s="228">
        <f>ROUND(I242*H242,2)</f>
        <v>0</v>
      </c>
      <c r="BL242" s="17" t="s">
        <v>130</v>
      </c>
      <c r="BM242" s="227" t="s">
        <v>375</v>
      </c>
    </row>
    <row r="243" s="2" customFormat="1">
      <c r="A243" s="38"/>
      <c r="B243" s="39"/>
      <c r="C243" s="40"/>
      <c r="D243" s="229" t="s">
        <v>132</v>
      </c>
      <c r="E243" s="40"/>
      <c r="F243" s="230" t="s">
        <v>373</v>
      </c>
      <c r="G243" s="40"/>
      <c r="H243" s="40"/>
      <c r="I243" s="231"/>
      <c r="J243" s="40"/>
      <c r="K243" s="40"/>
      <c r="L243" s="44"/>
      <c r="M243" s="232"/>
      <c r="N243" s="23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132</v>
      </c>
      <c r="AU243" s="17" t="s">
        <v>85</v>
      </c>
    </row>
    <row r="244" s="12" customFormat="1" ht="22.8" customHeight="1">
      <c r="A244" s="12"/>
      <c r="B244" s="199"/>
      <c r="C244" s="200"/>
      <c r="D244" s="201" t="s">
        <v>75</v>
      </c>
      <c r="E244" s="213" t="s">
        <v>376</v>
      </c>
      <c r="F244" s="213" t="s">
        <v>377</v>
      </c>
      <c r="G244" s="200"/>
      <c r="H244" s="200"/>
      <c r="I244" s="203"/>
      <c r="J244" s="214">
        <f>BK244</f>
        <v>0</v>
      </c>
      <c r="K244" s="200"/>
      <c r="L244" s="205"/>
      <c r="M244" s="206"/>
      <c r="N244" s="207"/>
      <c r="O244" s="207"/>
      <c r="P244" s="208">
        <f>SUM(P245:P248)</f>
        <v>0</v>
      </c>
      <c r="Q244" s="207"/>
      <c r="R244" s="208">
        <f>SUM(R245:R248)</f>
        <v>0</v>
      </c>
      <c r="S244" s="207"/>
      <c r="T244" s="209">
        <f>SUM(T245:T248)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0" t="s">
        <v>81</v>
      </c>
      <c r="AT244" s="211" t="s">
        <v>75</v>
      </c>
      <c r="AU244" s="211" t="s">
        <v>81</v>
      </c>
      <c r="AY244" s="210" t="s">
        <v>124</v>
      </c>
      <c r="BK244" s="212">
        <f>SUM(BK245:BK248)</f>
        <v>0</v>
      </c>
    </row>
    <row r="245" s="2" customFormat="1" ht="16.5" customHeight="1">
      <c r="A245" s="38"/>
      <c r="B245" s="39"/>
      <c r="C245" s="215" t="s">
        <v>378</v>
      </c>
      <c r="D245" s="215" t="s">
        <v>126</v>
      </c>
      <c r="E245" s="216" t="s">
        <v>379</v>
      </c>
      <c r="F245" s="217" t="s">
        <v>380</v>
      </c>
      <c r="G245" s="218" t="s">
        <v>203</v>
      </c>
      <c r="H245" s="219">
        <v>117.268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41</v>
      </c>
      <c r="O245" s="91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130</v>
      </c>
      <c r="AT245" s="227" t="s">
        <v>126</v>
      </c>
      <c r="AU245" s="227" t="s">
        <v>85</v>
      </c>
      <c r="AY245" s="17" t="s">
        <v>124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81</v>
      </c>
      <c r="BK245" s="228">
        <f>ROUND(I245*H245,2)</f>
        <v>0</v>
      </c>
      <c r="BL245" s="17" t="s">
        <v>130</v>
      </c>
      <c r="BM245" s="227" t="s">
        <v>381</v>
      </c>
    </row>
    <row r="246" s="2" customFormat="1">
      <c r="A246" s="38"/>
      <c r="B246" s="39"/>
      <c r="C246" s="40"/>
      <c r="D246" s="229" t="s">
        <v>132</v>
      </c>
      <c r="E246" s="40"/>
      <c r="F246" s="230" t="s">
        <v>382</v>
      </c>
      <c r="G246" s="40"/>
      <c r="H246" s="40"/>
      <c r="I246" s="231"/>
      <c r="J246" s="40"/>
      <c r="K246" s="40"/>
      <c r="L246" s="44"/>
      <c r="M246" s="232"/>
      <c r="N246" s="23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132</v>
      </c>
      <c r="AU246" s="17" t="s">
        <v>85</v>
      </c>
    </row>
    <row r="247" s="2" customFormat="1" ht="24.15" customHeight="1">
      <c r="A247" s="38"/>
      <c r="B247" s="39"/>
      <c r="C247" s="215" t="s">
        <v>383</v>
      </c>
      <c r="D247" s="215" t="s">
        <v>126</v>
      </c>
      <c r="E247" s="216" t="s">
        <v>384</v>
      </c>
      <c r="F247" s="217" t="s">
        <v>385</v>
      </c>
      <c r="G247" s="218" t="s">
        <v>203</v>
      </c>
      <c r="H247" s="219">
        <v>117.268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41</v>
      </c>
      <c r="O247" s="91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130</v>
      </c>
      <c r="AT247" s="227" t="s">
        <v>126</v>
      </c>
      <c r="AU247" s="227" t="s">
        <v>85</v>
      </c>
      <c r="AY247" s="17" t="s">
        <v>124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81</v>
      </c>
      <c r="BK247" s="228">
        <f>ROUND(I247*H247,2)</f>
        <v>0</v>
      </c>
      <c r="BL247" s="17" t="s">
        <v>130</v>
      </c>
      <c r="BM247" s="227" t="s">
        <v>386</v>
      </c>
    </row>
    <row r="248" s="2" customFormat="1">
      <c r="A248" s="38"/>
      <c r="B248" s="39"/>
      <c r="C248" s="40"/>
      <c r="D248" s="229" t="s">
        <v>132</v>
      </c>
      <c r="E248" s="40"/>
      <c r="F248" s="230" t="s">
        <v>387</v>
      </c>
      <c r="G248" s="40"/>
      <c r="H248" s="40"/>
      <c r="I248" s="231"/>
      <c r="J248" s="40"/>
      <c r="K248" s="40"/>
      <c r="L248" s="44"/>
      <c r="M248" s="232"/>
      <c r="N248" s="23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132</v>
      </c>
      <c r="AU248" s="17" t="s">
        <v>85</v>
      </c>
    </row>
    <row r="249" s="12" customFormat="1" ht="25.92" customHeight="1">
      <c r="A249" s="12"/>
      <c r="B249" s="199"/>
      <c r="C249" s="200"/>
      <c r="D249" s="201" t="s">
        <v>75</v>
      </c>
      <c r="E249" s="202" t="s">
        <v>388</v>
      </c>
      <c r="F249" s="202" t="s">
        <v>389</v>
      </c>
      <c r="G249" s="200"/>
      <c r="H249" s="200"/>
      <c r="I249" s="203"/>
      <c r="J249" s="204">
        <f>BK249</f>
        <v>0</v>
      </c>
      <c r="K249" s="200"/>
      <c r="L249" s="205"/>
      <c r="M249" s="206"/>
      <c r="N249" s="207"/>
      <c r="O249" s="207"/>
      <c r="P249" s="208">
        <f>P250+P255</f>
        <v>0</v>
      </c>
      <c r="Q249" s="207"/>
      <c r="R249" s="208">
        <f>R250+R255</f>
        <v>84.993500000000012</v>
      </c>
      <c r="S249" s="207"/>
      <c r="T249" s="209">
        <f>T250+T255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85</v>
      </c>
      <c r="AT249" s="211" t="s">
        <v>75</v>
      </c>
      <c r="AU249" s="211" t="s">
        <v>76</v>
      </c>
      <c r="AY249" s="210" t="s">
        <v>124</v>
      </c>
      <c r="BK249" s="212">
        <f>BK250+BK255</f>
        <v>0</v>
      </c>
    </row>
    <row r="250" s="12" customFormat="1" ht="22.8" customHeight="1">
      <c r="A250" s="12"/>
      <c r="B250" s="199"/>
      <c r="C250" s="200"/>
      <c r="D250" s="201" t="s">
        <v>75</v>
      </c>
      <c r="E250" s="213" t="s">
        <v>390</v>
      </c>
      <c r="F250" s="213" t="s">
        <v>391</v>
      </c>
      <c r="G250" s="200"/>
      <c r="H250" s="200"/>
      <c r="I250" s="203"/>
      <c r="J250" s="214">
        <f>BK250</f>
        <v>0</v>
      </c>
      <c r="K250" s="200"/>
      <c r="L250" s="205"/>
      <c r="M250" s="206"/>
      <c r="N250" s="207"/>
      <c r="O250" s="207"/>
      <c r="P250" s="208">
        <f>SUM(P251:P254)</f>
        <v>0</v>
      </c>
      <c r="Q250" s="207"/>
      <c r="R250" s="208">
        <f>SUM(R251:R254)</f>
        <v>0.80000000000000004</v>
      </c>
      <c r="S250" s="207"/>
      <c r="T250" s="209">
        <f>SUM(T251:T254)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0" t="s">
        <v>85</v>
      </c>
      <c r="AT250" s="211" t="s">
        <v>75</v>
      </c>
      <c r="AU250" s="211" t="s">
        <v>81</v>
      </c>
      <c r="AY250" s="210" t="s">
        <v>124</v>
      </c>
      <c r="BK250" s="212">
        <f>SUM(BK251:BK254)</f>
        <v>0</v>
      </c>
    </row>
    <row r="251" s="2" customFormat="1" ht="37.8" customHeight="1">
      <c r="A251" s="38"/>
      <c r="B251" s="39"/>
      <c r="C251" s="215" t="s">
        <v>392</v>
      </c>
      <c r="D251" s="215" t="s">
        <v>126</v>
      </c>
      <c r="E251" s="216" t="s">
        <v>393</v>
      </c>
      <c r="F251" s="217" t="s">
        <v>394</v>
      </c>
      <c r="G251" s="218" t="s">
        <v>138</v>
      </c>
      <c r="H251" s="219">
        <v>8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41</v>
      </c>
      <c r="O251" s="91"/>
      <c r="P251" s="225">
        <f>O251*H251</f>
        <v>0</v>
      </c>
      <c r="Q251" s="225">
        <v>0.10000000000000001</v>
      </c>
      <c r="R251" s="225">
        <f>Q251*H251</f>
        <v>0.80000000000000004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210</v>
      </c>
      <c r="AT251" s="227" t="s">
        <v>126</v>
      </c>
      <c r="AU251" s="227" t="s">
        <v>85</v>
      </c>
      <c r="AY251" s="17" t="s">
        <v>124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81</v>
      </c>
      <c r="BK251" s="228">
        <f>ROUND(I251*H251,2)</f>
        <v>0</v>
      </c>
      <c r="BL251" s="17" t="s">
        <v>210</v>
      </c>
      <c r="BM251" s="227" t="s">
        <v>395</v>
      </c>
    </row>
    <row r="252" s="2" customFormat="1">
      <c r="A252" s="38"/>
      <c r="B252" s="39"/>
      <c r="C252" s="40"/>
      <c r="D252" s="229" t="s">
        <v>132</v>
      </c>
      <c r="E252" s="40"/>
      <c r="F252" s="230" t="s">
        <v>394</v>
      </c>
      <c r="G252" s="40"/>
      <c r="H252" s="40"/>
      <c r="I252" s="231"/>
      <c r="J252" s="40"/>
      <c r="K252" s="40"/>
      <c r="L252" s="44"/>
      <c r="M252" s="232"/>
      <c r="N252" s="23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132</v>
      </c>
      <c r="AU252" s="17" t="s">
        <v>85</v>
      </c>
    </row>
    <row r="253" s="2" customFormat="1" ht="24.15" customHeight="1">
      <c r="A253" s="38"/>
      <c r="B253" s="39"/>
      <c r="C253" s="215" t="s">
        <v>396</v>
      </c>
      <c r="D253" s="215" t="s">
        <v>126</v>
      </c>
      <c r="E253" s="216" t="s">
        <v>397</v>
      </c>
      <c r="F253" s="217" t="s">
        <v>398</v>
      </c>
      <c r="G253" s="218" t="s">
        <v>203</v>
      </c>
      <c r="H253" s="219">
        <v>0.80000000000000004</v>
      </c>
      <c r="I253" s="220"/>
      <c r="J253" s="221">
        <f>ROUND(I253*H253,2)</f>
        <v>0</v>
      </c>
      <c r="K253" s="222"/>
      <c r="L253" s="44"/>
      <c r="M253" s="223" t="s">
        <v>1</v>
      </c>
      <c r="N253" s="224" t="s">
        <v>41</v>
      </c>
      <c r="O253" s="91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210</v>
      </c>
      <c r="AT253" s="227" t="s">
        <v>126</v>
      </c>
      <c r="AU253" s="227" t="s">
        <v>85</v>
      </c>
      <c r="AY253" s="17" t="s">
        <v>124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81</v>
      </c>
      <c r="BK253" s="228">
        <f>ROUND(I253*H253,2)</f>
        <v>0</v>
      </c>
      <c r="BL253" s="17" t="s">
        <v>210</v>
      </c>
      <c r="BM253" s="227" t="s">
        <v>399</v>
      </c>
    </row>
    <row r="254" s="2" customFormat="1">
      <c r="A254" s="38"/>
      <c r="B254" s="39"/>
      <c r="C254" s="40"/>
      <c r="D254" s="229" t="s">
        <v>132</v>
      </c>
      <c r="E254" s="40"/>
      <c r="F254" s="230" t="s">
        <v>400</v>
      </c>
      <c r="G254" s="40"/>
      <c r="H254" s="40"/>
      <c r="I254" s="231"/>
      <c r="J254" s="40"/>
      <c r="K254" s="40"/>
      <c r="L254" s="44"/>
      <c r="M254" s="232"/>
      <c r="N254" s="23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132</v>
      </c>
      <c r="AU254" s="17" t="s">
        <v>85</v>
      </c>
    </row>
    <row r="255" s="12" customFormat="1" ht="22.8" customHeight="1">
      <c r="A255" s="12"/>
      <c r="B255" s="199"/>
      <c r="C255" s="200"/>
      <c r="D255" s="201" t="s">
        <v>75</v>
      </c>
      <c r="E255" s="213" t="s">
        <v>401</v>
      </c>
      <c r="F255" s="213" t="s">
        <v>402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SUM(P256:P289)</f>
        <v>0</v>
      </c>
      <c r="Q255" s="207"/>
      <c r="R255" s="208">
        <f>SUM(R256:R289)</f>
        <v>84.193500000000014</v>
      </c>
      <c r="S255" s="207"/>
      <c r="T255" s="209">
        <f>SUM(T256:T289)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0" t="s">
        <v>85</v>
      </c>
      <c r="AT255" s="211" t="s">
        <v>75</v>
      </c>
      <c r="AU255" s="211" t="s">
        <v>81</v>
      </c>
      <c r="AY255" s="210" t="s">
        <v>124</v>
      </c>
      <c r="BK255" s="212">
        <f>SUM(BK256:BK289)</f>
        <v>0</v>
      </c>
    </row>
    <row r="256" s="2" customFormat="1" ht="33" customHeight="1">
      <c r="A256" s="38"/>
      <c r="B256" s="39"/>
      <c r="C256" s="215" t="s">
        <v>403</v>
      </c>
      <c r="D256" s="215" t="s">
        <v>126</v>
      </c>
      <c r="E256" s="216" t="s">
        <v>404</v>
      </c>
      <c r="F256" s="217" t="s">
        <v>405</v>
      </c>
      <c r="G256" s="218" t="s">
        <v>138</v>
      </c>
      <c r="H256" s="219">
        <v>101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41</v>
      </c>
      <c r="O256" s="91"/>
      <c r="P256" s="225">
        <f>O256*H256</f>
        <v>0</v>
      </c>
      <c r="Q256" s="225">
        <v>0.72870000000000001</v>
      </c>
      <c r="R256" s="225">
        <f>Q256*H256</f>
        <v>73.598700000000008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130</v>
      </c>
      <c r="AT256" s="227" t="s">
        <v>126</v>
      </c>
      <c r="AU256" s="227" t="s">
        <v>85</v>
      </c>
      <c r="AY256" s="17" t="s">
        <v>124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81</v>
      </c>
      <c r="BK256" s="228">
        <f>ROUND(I256*H256,2)</f>
        <v>0</v>
      </c>
      <c r="BL256" s="17" t="s">
        <v>130</v>
      </c>
      <c r="BM256" s="227" t="s">
        <v>406</v>
      </c>
    </row>
    <row r="257" s="2" customFormat="1">
      <c r="A257" s="38"/>
      <c r="B257" s="39"/>
      <c r="C257" s="40"/>
      <c r="D257" s="229" t="s">
        <v>132</v>
      </c>
      <c r="E257" s="40"/>
      <c r="F257" s="230" t="s">
        <v>407</v>
      </c>
      <c r="G257" s="40"/>
      <c r="H257" s="40"/>
      <c r="I257" s="231"/>
      <c r="J257" s="40"/>
      <c r="K257" s="40"/>
      <c r="L257" s="44"/>
      <c r="M257" s="232"/>
      <c r="N257" s="23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132</v>
      </c>
      <c r="AU257" s="17" t="s">
        <v>85</v>
      </c>
    </row>
    <row r="258" s="13" customFormat="1">
      <c r="A258" s="13"/>
      <c r="B258" s="234"/>
      <c r="C258" s="235"/>
      <c r="D258" s="229" t="s">
        <v>134</v>
      </c>
      <c r="E258" s="236" t="s">
        <v>1</v>
      </c>
      <c r="F258" s="237" t="s">
        <v>408</v>
      </c>
      <c r="G258" s="235"/>
      <c r="H258" s="238">
        <v>101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134</v>
      </c>
      <c r="AU258" s="244" t="s">
        <v>85</v>
      </c>
      <c r="AV258" s="13" t="s">
        <v>85</v>
      </c>
      <c r="AW258" s="13" t="s">
        <v>33</v>
      </c>
      <c r="AX258" s="13" t="s">
        <v>81</v>
      </c>
      <c r="AY258" s="244" t="s">
        <v>124</v>
      </c>
    </row>
    <row r="259" s="2" customFormat="1" ht="44.25" customHeight="1">
      <c r="A259" s="38"/>
      <c r="B259" s="39"/>
      <c r="C259" s="215" t="s">
        <v>409</v>
      </c>
      <c r="D259" s="215" t="s">
        <v>126</v>
      </c>
      <c r="E259" s="216" t="s">
        <v>410</v>
      </c>
      <c r="F259" s="217" t="s">
        <v>411</v>
      </c>
      <c r="G259" s="218" t="s">
        <v>138</v>
      </c>
      <c r="H259" s="219">
        <v>5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41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130</v>
      </c>
      <c r="AT259" s="227" t="s">
        <v>126</v>
      </c>
      <c r="AU259" s="227" t="s">
        <v>85</v>
      </c>
      <c r="AY259" s="17" t="s">
        <v>124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81</v>
      </c>
      <c r="BK259" s="228">
        <f>ROUND(I259*H259,2)</f>
        <v>0</v>
      </c>
      <c r="BL259" s="17" t="s">
        <v>130</v>
      </c>
      <c r="BM259" s="227" t="s">
        <v>412</v>
      </c>
    </row>
    <row r="260" s="2" customFormat="1">
      <c r="A260" s="38"/>
      <c r="B260" s="39"/>
      <c r="C260" s="40"/>
      <c r="D260" s="229" t="s">
        <v>132</v>
      </c>
      <c r="E260" s="40"/>
      <c r="F260" s="230" t="s">
        <v>413</v>
      </c>
      <c r="G260" s="40"/>
      <c r="H260" s="40"/>
      <c r="I260" s="231"/>
      <c r="J260" s="40"/>
      <c r="K260" s="40"/>
      <c r="L260" s="44"/>
      <c r="M260" s="232"/>
      <c r="N260" s="23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132</v>
      </c>
      <c r="AU260" s="17" t="s">
        <v>85</v>
      </c>
    </row>
    <row r="261" s="2" customFormat="1" ht="16.5" customHeight="1">
      <c r="A261" s="38"/>
      <c r="B261" s="39"/>
      <c r="C261" s="255" t="s">
        <v>414</v>
      </c>
      <c r="D261" s="255" t="s">
        <v>200</v>
      </c>
      <c r="E261" s="256" t="s">
        <v>415</v>
      </c>
      <c r="F261" s="257" t="s">
        <v>416</v>
      </c>
      <c r="G261" s="258" t="s">
        <v>138</v>
      </c>
      <c r="H261" s="259">
        <v>9</v>
      </c>
      <c r="I261" s="260"/>
      <c r="J261" s="261">
        <f>ROUND(I261*H261,2)</f>
        <v>0</v>
      </c>
      <c r="K261" s="262"/>
      <c r="L261" s="263"/>
      <c r="M261" s="264" t="s">
        <v>1</v>
      </c>
      <c r="N261" s="265" t="s">
        <v>41</v>
      </c>
      <c r="O261" s="91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165</v>
      </c>
      <c r="AT261" s="227" t="s">
        <v>200</v>
      </c>
      <c r="AU261" s="227" t="s">
        <v>85</v>
      </c>
      <c r="AY261" s="17" t="s">
        <v>124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81</v>
      </c>
      <c r="BK261" s="228">
        <f>ROUND(I261*H261,2)</f>
        <v>0</v>
      </c>
      <c r="BL261" s="17" t="s">
        <v>130</v>
      </c>
      <c r="BM261" s="227" t="s">
        <v>417</v>
      </c>
    </row>
    <row r="262" s="2" customFormat="1">
      <c r="A262" s="38"/>
      <c r="B262" s="39"/>
      <c r="C262" s="40"/>
      <c r="D262" s="229" t="s">
        <v>132</v>
      </c>
      <c r="E262" s="40"/>
      <c r="F262" s="230" t="s">
        <v>416</v>
      </c>
      <c r="G262" s="40"/>
      <c r="H262" s="40"/>
      <c r="I262" s="231"/>
      <c r="J262" s="40"/>
      <c r="K262" s="40"/>
      <c r="L262" s="44"/>
      <c r="M262" s="232"/>
      <c r="N262" s="23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132</v>
      </c>
      <c r="AU262" s="17" t="s">
        <v>85</v>
      </c>
    </row>
    <row r="263" s="2" customFormat="1" ht="16.5" customHeight="1">
      <c r="A263" s="38"/>
      <c r="B263" s="39"/>
      <c r="C263" s="255" t="s">
        <v>418</v>
      </c>
      <c r="D263" s="255" t="s">
        <v>200</v>
      </c>
      <c r="E263" s="256" t="s">
        <v>419</v>
      </c>
      <c r="F263" s="257" t="s">
        <v>420</v>
      </c>
      <c r="G263" s="258" t="s">
        <v>138</v>
      </c>
      <c r="H263" s="259">
        <v>72</v>
      </c>
      <c r="I263" s="260"/>
      <c r="J263" s="261">
        <f>ROUND(I263*H263,2)</f>
        <v>0</v>
      </c>
      <c r="K263" s="262"/>
      <c r="L263" s="263"/>
      <c r="M263" s="264" t="s">
        <v>1</v>
      </c>
      <c r="N263" s="265" t="s">
        <v>41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165</v>
      </c>
      <c r="AT263" s="227" t="s">
        <v>200</v>
      </c>
      <c r="AU263" s="227" t="s">
        <v>85</v>
      </c>
      <c r="AY263" s="17" t="s">
        <v>124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81</v>
      </c>
      <c r="BK263" s="228">
        <f>ROUND(I263*H263,2)</f>
        <v>0</v>
      </c>
      <c r="BL263" s="17" t="s">
        <v>130</v>
      </c>
      <c r="BM263" s="227" t="s">
        <v>421</v>
      </c>
    </row>
    <row r="264" s="2" customFormat="1" ht="44.25" customHeight="1">
      <c r="A264" s="38"/>
      <c r="B264" s="39"/>
      <c r="C264" s="255" t="s">
        <v>422</v>
      </c>
      <c r="D264" s="255" t="s">
        <v>200</v>
      </c>
      <c r="E264" s="256" t="s">
        <v>423</v>
      </c>
      <c r="F264" s="257" t="s">
        <v>424</v>
      </c>
      <c r="G264" s="258" t="s">
        <v>138</v>
      </c>
      <c r="H264" s="259">
        <v>3</v>
      </c>
      <c r="I264" s="260"/>
      <c r="J264" s="261">
        <f>ROUND(I264*H264,2)</f>
        <v>0</v>
      </c>
      <c r="K264" s="262"/>
      <c r="L264" s="263"/>
      <c r="M264" s="264" t="s">
        <v>1</v>
      </c>
      <c r="N264" s="265" t="s">
        <v>41</v>
      </c>
      <c r="O264" s="91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165</v>
      </c>
      <c r="AT264" s="227" t="s">
        <v>200</v>
      </c>
      <c r="AU264" s="227" t="s">
        <v>85</v>
      </c>
      <c r="AY264" s="17" t="s">
        <v>124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81</v>
      </c>
      <c r="BK264" s="228">
        <f>ROUND(I264*H264,2)</f>
        <v>0</v>
      </c>
      <c r="BL264" s="17" t="s">
        <v>130</v>
      </c>
      <c r="BM264" s="227" t="s">
        <v>425</v>
      </c>
    </row>
    <row r="265" s="2" customFormat="1" ht="16.5" customHeight="1">
      <c r="A265" s="38"/>
      <c r="B265" s="39"/>
      <c r="C265" s="255" t="s">
        <v>426</v>
      </c>
      <c r="D265" s="255" t="s">
        <v>200</v>
      </c>
      <c r="E265" s="256" t="s">
        <v>427</v>
      </c>
      <c r="F265" s="257" t="s">
        <v>428</v>
      </c>
      <c r="G265" s="258" t="s">
        <v>138</v>
      </c>
      <c r="H265" s="259">
        <v>253</v>
      </c>
      <c r="I265" s="260"/>
      <c r="J265" s="261">
        <f>ROUND(I265*H265,2)</f>
        <v>0</v>
      </c>
      <c r="K265" s="262"/>
      <c r="L265" s="263"/>
      <c r="M265" s="264" t="s">
        <v>1</v>
      </c>
      <c r="N265" s="265" t="s">
        <v>41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165</v>
      </c>
      <c r="AT265" s="227" t="s">
        <v>200</v>
      </c>
      <c r="AU265" s="227" t="s">
        <v>85</v>
      </c>
      <c r="AY265" s="17" t="s">
        <v>124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81</v>
      </c>
      <c r="BK265" s="228">
        <f>ROUND(I265*H265,2)</f>
        <v>0</v>
      </c>
      <c r="BL265" s="17" t="s">
        <v>130</v>
      </c>
      <c r="BM265" s="227" t="s">
        <v>429</v>
      </c>
    </row>
    <row r="266" s="2" customFormat="1">
      <c r="A266" s="38"/>
      <c r="B266" s="39"/>
      <c r="C266" s="40"/>
      <c r="D266" s="229" t="s">
        <v>132</v>
      </c>
      <c r="E266" s="40"/>
      <c r="F266" s="230" t="s">
        <v>428</v>
      </c>
      <c r="G266" s="40"/>
      <c r="H266" s="40"/>
      <c r="I266" s="231"/>
      <c r="J266" s="40"/>
      <c r="K266" s="40"/>
      <c r="L266" s="44"/>
      <c r="M266" s="232"/>
      <c r="N266" s="23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132</v>
      </c>
      <c r="AU266" s="17" t="s">
        <v>85</v>
      </c>
    </row>
    <row r="267" s="2" customFormat="1" ht="24.15" customHeight="1">
      <c r="A267" s="38"/>
      <c r="B267" s="39"/>
      <c r="C267" s="255" t="s">
        <v>430</v>
      </c>
      <c r="D267" s="255" t="s">
        <v>200</v>
      </c>
      <c r="E267" s="256" t="s">
        <v>431</v>
      </c>
      <c r="F267" s="257" t="s">
        <v>432</v>
      </c>
      <c r="G267" s="258" t="s">
        <v>138</v>
      </c>
      <c r="H267" s="259">
        <v>93</v>
      </c>
      <c r="I267" s="260"/>
      <c r="J267" s="261">
        <f>ROUND(I267*H267,2)</f>
        <v>0</v>
      </c>
      <c r="K267" s="262"/>
      <c r="L267" s="263"/>
      <c r="M267" s="264" t="s">
        <v>1</v>
      </c>
      <c r="N267" s="265" t="s">
        <v>41</v>
      </c>
      <c r="O267" s="91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165</v>
      </c>
      <c r="AT267" s="227" t="s">
        <v>200</v>
      </c>
      <c r="AU267" s="227" t="s">
        <v>85</v>
      </c>
      <c r="AY267" s="17" t="s">
        <v>124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81</v>
      </c>
      <c r="BK267" s="228">
        <f>ROUND(I267*H267,2)</f>
        <v>0</v>
      </c>
      <c r="BL267" s="17" t="s">
        <v>130</v>
      </c>
      <c r="BM267" s="227" t="s">
        <v>433</v>
      </c>
    </row>
    <row r="268" s="2" customFormat="1" ht="44.25" customHeight="1">
      <c r="A268" s="38"/>
      <c r="B268" s="39"/>
      <c r="C268" s="255" t="s">
        <v>434</v>
      </c>
      <c r="D268" s="255" t="s">
        <v>200</v>
      </c>
      <c r="E268" s="256" t="s">
        <v>435</v>
      </c>
      <c r="F268" s="257" t="s">
        <v>436</v>
      </c>
      <c r="G268" s="258" t="s">
        <v>138</v>
      </c>
      <c r="H268" s="259">
        <v>5</v>
      </c>
      <c r="I268" s="260"/>
      <c r="J268" s="261">
        <f>ROUND(I268*H268,2)</f>
        <v>0</v>
      </c>
      <c r="K268" s="262"/>
      <c r="L268" s="263"/>
      <c r="M268" s="264" t="s">
        <v>1</v>
      </c>
      <c r="N268" s="265" t="s">
        <v>41</v>
      </c>
      <c r="O268" s="91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165</v>
      </c>
      <c r="AT268" s="227" t="s">
        <v>200</v>
      </c>
      <c r="AU268" s="227" t="s">
        <v>85</v>
      </c>
      <c r="AY268" s="17" t="s">
        <v>124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81</v>
      </c>
      <c r="BK268" s="228">
        <f>ROUND(I268*H268,2)</f>
        <v>0</v>
      </c>
      <c r="BL268" s="17" t="s">
        <v>130</v>
      </c>
      <c r="BM268" s="227" t="s">
        <v>437</v>
      </c>
    </row>
    <row r="269" s="2" customFormat="1" ht="37.8" customHeight="1">
      <c r="A269" s="38"/>
      <c r="B269" s="39"/>
      <c r="C269" s="255" t="s">
        <v>438</v>
      </c>
      <c r="D269" s="255" t="s">
        <v>200</v>
      </c>
      <c r="E269" s="256" t="s">
        <v>439</v>
      </c>
      <c r="F269" s="257" t="s">
        <v>440</v>
      </c>
      <c r="G269" s="258" t="s">
        <v>138</v>
      </c>
      <c r="H269" s="259">
        <v>3</v>
      </c>
      <c r="I269" s="260"/>
      <c r="J269" s="261">
        <f>ROUND(I269*H269,2)</f>
        <v>0</v>
      </c>
      <c r="K269" s="262"/>
      <c r="L269" s="263"/>
      <c r="M269" s="264" t="s">
        <v>1</v>
      </c>
      <c r="N269" s="265" t="s">
        <v>41</v>
      </c>
      <c r="O269" s="91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165</v>
      </c>
      <c r="AT269" s="227" t="s">
        <v>200</v>
      </c>
      <c r="AU269" s="227" t="s">
        <v>85</v>
      </c>
      <c r="AY269" s="17" t="s">
        <v>124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81</v>
      </c>
      <c r="BK269" s="228">
        <f>ROUND(I269*H269,2)</f>
        <v>0</v>
      </c>
      <c r="BL269" s="17" t="s">
        <v>130</v>
      </c>
      <c r="BM269" s="227" t="s">
        <v>441</v>
      </c>
    </row>
    <row r="270" s="2" customFormat="1" ht="37.8" customHeight="1">
      <c r="A270" s="38"/>
      <c r="B270" s="39"/>
      <c r="C270" s="255" t="s">
        <v>442</v>
      </c>
      <c r="D270" s="255" t="s">
        <v>200</v>
      </c>
      <c r="E270" s="256" t="s">
        <v>443</v>
      </c>
      <c r="F270" s="257" t="s">
        <v>444</v>
      </c>
      <c r="G270" s="258" t="s">
        <v>138</v>
      </c>
      <c r="H270" s="259">
        <v>3</v>
      </c>
      <c r="I270" s="260"/>
      <c r="J270" s="261">
        <f>ROUND(I270*H270,2)</f>
        <v>0</v>
      </c>
      <c r="K270" s="262"/>
      <c r="L270" s="263"/>
      <c r="M270" s="264" t="s">
        <v>1</v>
      </c>
      <c r="N270" s="265" t="s">
        <v>41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165</v>
      </c>
      <c r="AT270" s="227" t="s">
        <v>200</v>
      </c>
      <c r="AU270" s="227" t="s">
        <v>85</v>
      </c>
      <c r="AY270" s="17" t="s">
        <v>124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81</v>
      </c>
      <c r="BK270" s="228">
        <f>ROUND(I270*H270,2)</f>
        <v>0</v>
      </c>
      <c r="BL270" s="17" t="s">
        <v>130</v>
      </c>
      <c r="BM270" s="227" t="s">
        <v>445</v>
      </c>
    </row>
    <row r="271" s="2" customFormat="1" ht="16.5" customHeight="1">
      <c r="A271" s="38"/>
      <c r="B271" s="39"/>
      <c r="C271" s="255" t="s">
        <v>446</v>
      </c>
      <c r="D271" s="255" t="s">
        <v>200</v>
      </c>
      <c r="E271" s="256" t="s">
        <v>447</v>
      </c>
      <c r="F271" s="257" t="s">
        <v>448</v>
      </c>
      <c r="G271" s="258" t="s">
        <v>138</v>
      </c>
      <c r="H271" s="259">
        <v>218</v>
      </c>
      <c r="I271" s="260"/>
      <c r="J271" s="261">
        <f>ROUND(I271*H271,2)</f>
        <v>0</v>
      </c>
      <c r="K271" s="262"/>
      <c r="L271" s="263"/>
      <c r="M271" s="264" t="s">
        <v>1</v>
      </c>
      <c r="N271" s="265" t="s">
        <v>41</v>
      </c>
      <c r="O271" s="91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165</v>
      </c>
      <c r="AT271" s="227" t="s">
        <v>200</v>
      </c>
      <c r="AU271" s="227" t="s">
        <v>85</v>
      </c>
      <c r="AY271" s="17" t="s">
        <v>124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81</v>
      </c>
      <c r="BK271" s="228">
        <f>ROUND(I271*H271,2)</f>
        <v>0</v>
      </c>
      <c r="BL271" s="17" t="s">
        <v>130</v>
      </c>
      <c r="BM271" s="227" t="s">
        <v>449</v>
      </c>
    </row>
    <row r="272" s="2" customFormat="1">
      <c r="A272" s="38"/>
      <c r="B272" s="39"/>
      <c r="C272" s="40"/>
      <c r="D272" s="229" t="s">
        <v>132</v>
      </c>
      <c r="E272" s="40"/>
      <c r="F272" s="230" t="s">
        <v>448</v>
      </c>
      <c r="G272" s="40"/>
      <c r="H272" s="40"/>
      <c r="I272" s="231"/>
      <c r="J272" s="40"/>
      <c r="K272" s="40"/>
      <c r="L272" s="44"/>
      <c r="M272" s="232"/>
      <c r="N272" s="23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132</v>
      </c>
      <c r="AU272" s="17" t="s">
        <v>85</v>
      </c>
    </row>
    <row r="273" s="2" customFormat="1" ht="24.15" customHeight="1">
      <c r="A273" s="38"/>
      <c r="B273" s="39"/>
      <c r="C273" s="255" t="s">
        <v>450</v>
      </c>
      <c r="D273" s="255" t="s">
        <v>200</v>
      </c>
      <c r="E273" s="256" t="s">
        <v>451</v>
      </c>
      <c r="F273" s="257" t="s">
        <v>452</v>
      </c>
      <c r="G273" s="258" t="s">
        <v>453</v>
      </c>
      <c r="H273" s="259">
        <v>1</v>
      </c>
      <c r="I273" s="260"/>
      <c r="J273" s="261">
        <f>ROUND(I273*H273,2)</f>
        <v>0</v>
      </c>
      <c r="K273" s="262"/>
      <c r="L273" s="263"/>
      <c r="M273" s="264" t="s">
        <v>1</v>
      </c>
      <c r="N273" s="265" t="s">
        <v>41</v>
      </c>
      <c r="O273" s="91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165</v>
      </c>
      <c r="AT273" s="227" t="s">
        <v>200</v>
      </c>
      <c r="AU273" s="227" t="s">
        <v>85</v>
      </c>
      <c r="AY273" s="17" t="s">
        <v>124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81</v>
      </c>
      <c r="BK273" s="228">
        <f>ROUND(I273*H273,2)</f>
        <v>0</v>
      </c>
      <c r="BL273" s="17" t="s">
        <v>130</v>
      </c>
      <c r="BM273" s="227" t="s">
        <v>454</v>
      </c>
    </row>
    <row r="274" s="2" customFormat="1" ht="24.15" customHeight="1">
      <c r="A274" s="38"/>
      <c r="B274" s="39"/>
      <c r="C274" s="255" t="s">
        <v>455</v>
      </c>
      <c r="D274" s="255" t="s">
        <v>200</v>
      </c>
      <c r="E274" s="256" t="s">
        <v>456</v>
      </c>
      <c r="F274" s="257" t="s">
        <v>457</v>
      </c>
      <c r="G274" s="258" t="s">
        <v>453</v>
      </c>
      <c r="H274" s="259">
        <v>1</v>
      </c>
      <c r="I274" s="260"/>
      <c r="J274" s="261">
        <f>ROUND(I274*H274,2)</f>
        <v>0</v>
      </c>
      <c r="K274" s="262"/>
      <c r="L274" s="263"/>
      <c r="M274" s="264" t="s">
        <v>1</v>
      </c>
      <c r="N274" s="265" t="s">
        <v>41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165</v>
      </c>
      <c r="AT274" s="227" t="s">
        <v>200</v>
      </c>
      <c r="AU274" s="227" t="s">
        <v>85</v>
      </c>
      <c r="AY274" s="17" t="s">
        <v>124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81</v>
      </c>
      <c r="BK274" s="228">
        <f>ROUND(I274*H274,2)</f>
        <v>0</v>
      </c>
      <c r="BL274" s="17" t="s">
        <v>130</v>
      </c>
      <c r="BM274" s="227" t="s">
        <v>458</v>
      </c>
    </row>
    <row r="275" s="2" customFormat="1" ht="24.15" customHeight="1">
      <c r="A275" s="38"/>
      <c r="B275" s="39"/>
      <c r="C275" s="255" t="s">
        <v>459</v>
      </c>
      <c r="D275" s="255" t="s">
        <v>200</v>
      </c>
      <c r="E275" s="256" t="s">
        <v>460</v>
      </c>
      <c r="F275" s="257" t="s">
        <v>457</v>
      </c>
      <c r="G275" s="258" t="s">
        <v>453</v>
      </c>
      <c r="H275" s="259">
        <v>1</v>
      </c>
      <c r="I275" s="260"/>
      <c r="J275" s="261">
        <f>ROUND(I275*H275,2)</f>
        <v>0</v>
      </c>
      <c r="K275" s="262"/>
      <c r="L275" s="263"/>
      <c r="M275" s="264" t="s">
        <v>1</v>
      </c>
      <c r="N275" s="265" t="s">
        <v>41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165</v>
      </c>
      <c r="AT275" s="227" t="s">
        <v>200</v>
      </c>
      <c r="AU275" s="227" t="s">
        <v>85</v>
      </c>
      <c r="AY275" s="17" t="s">
        <v>124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81</v>
      </c>
      <c r="BK275" s="228">
        <f>ROUND(I275*H275,2)</f>
        <v>0</v>
      </c>
      <c r="BL275" s="17" t="s">
        <v>130</v>
      </c>
      <c r="BM275" s="227" t="s">
        <v>461</v>
      </c>
    </row>
    <row r="276" s="2" customFormat="1" ht="24.15" customHeight="1">
      <c r="A276" s="38"/>
      <c r="B276" s="39"/>
      <c r="C276" s="215" t="s">
        <v>462</v>
      </c>
      <c r="D276" s="215" t="s">
        <v>126</v>
      </c>
      <c r="E276" s="216" t="s">
        <v>463</v>
      </c>
      <c r="F276" s="217" t="s">
        <v>464</v>
      </c>
      <c r="G276" s="218" t="s">
        <v>138</v>
      </c>
      <c r="H276" s="219">
        <v>109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41</v>
      </c>
      <c r="O276" s="91"/>
      <c r="P276" s="225">
        <f>O276*H276</f>
        <v>0</v>
      </c>
      <c r="Q276" s="225">
        <v>0.0011999999999999999</v>
      </c>
      <c r="R276" s="225">
        <f>Q276*H276</f>
        <v>0.1308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130</v>
      </c>
      <c r="AT276" s="227" t="s">
        <v>126</v>
      </c>
      <c r="AU276" s="227" t="s">
        <v>85</v>
      </c>
      <c r="AY276" s="17" t="s">
        <v>124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81</v>
      </c>
      <c r="BK276" s="228">
        <f>ROUND(I276*H276,2)</f>
        <v>0</v>
      </c>
      <c r="BL276" s="17" t="s">
        <v>130</v>
      </c>
      <c r="BM276" s="227" t="s">
        <v>465</v>
      </c>
    </row>
    <row r="277" s="2" customFormat="1">
      <c r="A277" s="38"/>
      <c r="B277" s="39"/>
      <c r="C277" s="40"/>
      <c r="D277" s="229" t="s">
        <v>132</v>
      </c>
      <c r="E277" s="40"/>
      <c r="F277" s="230" t="s">
        <v>466</v>
      </c>
      <c r="G277" s="40"/>
      <c r="H277" s="40"/>
      <c r="I277" s="231"/>
      <c r="J277" s="40"/>
      <c r="K277" s="40"/>
      <c r="L277" s="44"/>
      <c r="M277" s="232"/>
      <c r="N277" s="23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132</v>
      </c>
      <c r="AU277" s="17" t="s">
        <v>85</v>
      </c>
    </row>
    <row r="278" s="2" customFormat="1" ht="16.5" customHeight="1">
      <c r="A278" s="38"/>
      <c r="B278" s="39"/>
      <c r="C278" s="255" t="s">
        <v>467</v>
      </c>
      <c r="D278" s="255" t="s">
        <v>200</v>
      </c>
      <c r="E278" s="256" t="s">
        <v>468</v>
      </c>
      <c r="F278" s="257" t="s">
        <v>469</v>
      </c>
      <c r="G278" s="258" t="s">
        <v>138</v>
      </c>
      <c r="H278" s="259">
        <v>109</v>
      </c>
      <c r="I278" s="260"/>
      <c r="J278" s="261">
        <f>ROUND(I278*H278,2)</f>
        <v>0</v>
      </c>
      <c r="K278" s="262"/>
      <c r="L278" s="263"/>
      <c r="M278" s="264" t="s">
        <v>1</v>
      </c>
      <c r="N278" s="265" t="s">
        <v>41</v>
      </c>
      <c r="O278" s="91"/>
      <c r="P278" s="225">
        <f>O278*H278</f>
        <v>0</v>
      </c>
      <c r="Q278" s="225">
        <v>0.096000000000000002</v>
      </c>
      <c r="R278" s="225">
        <f>Q278*H278</f>
        <v>10.464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165</v>
      </c>
      <c r="AT278" s="227" t="s">
        <v>200</v>
      </c>
      <c r="AU278" s="227" t="s">
        <v>85</v>
      </c>
      <c r="AY278" s="17" t="s">
        <v>124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81</v>
      </c>
      <c r="BK278" s="228">
        <f>ROUND(I278*H278,2)</f>
        <v>0</v>
      </c>
      <c r="BL278" s="17" t="s">
        <v>130</v>
      </c>
      <c r="BM278" s="227" t="s">
        <v>470</v>
      </c>
    </row>
    <row r="279" s="2" customFormat="1" ht="24.15" customHeight="1">
      <c r="A279" s="38"/>
      <c r="B279" s="39"/>
      <c r="C279" s="215" t="s">
        <v>471</v>
      </c>
      <c r="D279" s="215" t="s">
        <v>126</v>
      </c>
      <c r="E279" s="216" t="s">
        <v>472</v>
      </c>
      <c r="F279" s="217" t="s">
        <v>473</v>
      </c>
      <c r="G279" s="218" t="s">
        <v>168</v>
      </c>
      <c r="H279" s="219">
        <v>233.84999999999999</v>
      </c>
      <c r="I279" s="220"/>
      <c r="J279" s="221">
        <f>ROUND(I279*H279,2)</f>
        <v>0</v>
      </c>
      <c r="K279" s="222"/>
      <c r="L279" s="44"/>
      <c r="M279" s="223" t="s">
        <v>1</v>
      </c>
      <c r="N279" s="224" t="s">
        <v>41</v>
      </c>
      <c r="O279" s="91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130</v>
      </c>
      <c r="AT279" s="227" t="s">
        <v>126</v>
      </c>
      <c r="AU279" s="227" t="s">
        <v>85</v>
      </c>
      <c r="AY279" s="17" t="s">
        <v>124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81</v>
      </c>
      <c r="BK279" s="228">
        <f>ROUND(I279*H279,2)</f>
        <v>0</v>
      </c>
      <c r="BL279" s="17" t="s">
        <v>130</v>
      </c>
      <c r="BM279" s="227" t="s">
        <v>474</v>
      </c>
    </row>
    <row r="280" s="2" customFormat="1">
      <c r="A280" s="38"/>
      <c r="B280" s="39"/>
      <c r="C280" s="40"/>
      <c r="D280" s="229" t="s">
        <v>132</v>
      </c>
      <c r="E280" s="40"/>
      <c r="F280" s="230" t="s">
        <v>475</v>
      </c>
      <c r="G280" s="40"/>
      <c r="H280" s="40"/>
      <c r="I280" s="231"/>
      <c r="J280" s="40"/>
      <c r="K280" s="40"/>
      <c r="L280" s="44"/>
      <c r="M280" s="232"/>
      <c r="N280" s="23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132</v>
      </c>
      <c r="AU280" s="17" t="s">
        <v>85</v>
      </c>
    </row>
    <row r="281" s="13" customFormat="1">
      <c r="A281" s="13"/>
      <c r="B281" s="234"/>
      <c r="C281" s="235"/>
      <c r="D281" s="229" t="s">
        <v>134</v>
      </c>
      <c r="E281" s="236" t="s">
        <v>1</v>
      </c>
      <c r="F281" s="237" t="s">
        <v>476</v>
      </c>
      <c r="G281" s="235"/>
      <c r="H281" s="238">
        <v>233.84999999999999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134</v>
      </c>
      <c r="AU281" s="244" t="s">
        <v>85</v>
      </c>
      <c r="AV281" s="13" t="s">
        <v>85</v>
      </c>
      <c r="AW281" s="13" t="s">
        <v>33</v>
      </c>
      <c r="AX281" s="13" t="s">
        <v>81</v>
      </c>
      <c r="AY281" s="244" t="s">
        <v>124</v>
      </c>
    </row>
    <row r="282" s="2" customFormat="1" ht="24.15" customHeight="1">
      <c r="A282" s="38"/>
      <c r="B282" s="39"/>
      <c r="C282" s="215" t="s">
        <v>477</v>
      </c>
      <c r="D282" s="215" t="s">
        <v>126</v>
      </c>
      <c r="E282" s="216" t="s">
        <v>478</v>
      </c>
      <c r="F282" s="217" t="s">
        <v>479</v>
      </c>
      <c r="G282" s="218" t="s">
        <v>168</v>
      </c>
      <c r="H282" s="219">
        <v>233.84999999999999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41</v>
      </c>
      <c r="O282" s="91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130</v>
      </c>
      <c r="AT282" s="227" t="s">
        <v>126</v>
      </c>
      <c r="AU282" s="227" t="s">
        <v>85</v>
      </c>
      <c r="AY282" s="17" t="s">
        <v>124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81</v>
      </c>
      <c r="BK282" s="228">
        <f>ROUND(I282*H282,2)</f>
        <v>0</v>
      </c>
      <c r="BL282" s="17" t="s">
        <v>130</v>
      </c>
      <c r="BM282" s="227" t="s">
        <v>480</v>
      </c>
    </row>
    <row r="283" s="2" customFormat="1">
      <c r="A283" s="38"/>
      <c r="B283" s="39"/>
      <c r="C283" s="40"/>
      <c r="D283" s="229" t="s">
        <v>132</v>
      </c>
      <c r="E283" s="40"/>
      <c r="F283" s="230" t="s">
        <v>479</v>
      </c>
      <c r="G283" s="40"/>
      <c r="H283" s="40"/>
      <c r="I283" s="231"/>
      <c r="J283" s="40"/>
      <c r="K283" s="40"/>
      <c r="L283" s="44"/>
      <c r="M283" s="232"/>
      <c r="N283" s="23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132</v>
      </c>
      <c r="AU283" s="17" t="s">
        <v>85</v>
      </c>
    </row>
    <row r="284" s="2" customFormat="1" ht="16.5" customHeight="1">
      <c r="A284" s="38"/>
      <c r="B284" s="39"/>
      <c r="C284" s="215" t="s">
        <v>481</v>
      </c>
      <c r="D284" s="215" t="s">
        <v>126</v>
      </c>
      <c r="E284" s="216" t="s">
        <v>482</v>
      </c>
      <c r="F284" s="217" t="s">
        <v>483</v>
      </c>
      <c r="G284" s="218" t="s">
        <v>484</v>
      </c>
      <c r="H284" s="219">
        <v>257.23500000000001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41</v>
      </c>
      <c r="O284" s="91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130</v>
      </c>
      <c r="AT284" s="227" t="s">
        <v>126</v>
      </c>
      <c r="AU284" s="227" t="s">
        <v>85</v>
      </c>
      <c r="AY284" s="17" t="s">
        <v>124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81</v>
      </c>
      <c r="BK284" s="228">
        <f>ROUND(I284*H284,2)</f>
        <v>0</v>
      </c>
      <c r="BL284" s="17" t="s">
        <v>130</v>
      </c>
      <c r="BM284" s="227" t="s">
        <v>485</v>
      </c>
    </row>
    <row r="285" s="2" customFormat="1">
      <c r="A285" s="38"/>
      <c r="B285" s="39"/>
      <c r="C285" s="40"/>
      <c r="D285" s="229" t="s">
        <v>132</v>
      </c>
      <c r="E285" s="40"/>
      <c r="F285" s="230" t="s">
        <v>483</v>
      </c>
      <c r="G285" s="40"/>
      <c r="H285" s="40"/>
      <c r="I285" s="231"/>
      <c r="J285" s="40"/>
      <c r="K285" s="40"/>
      <c r="L285" s="44"/>
      <c r="M285" s="232"/>
      <c r="N285" s="23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132</v>
      </c>
      <c r="AU285" s="17" t="s">
        <v>85</v>
      </c>
    </row>
    <row r="286" s="14" customFormat="1">
      <c r="A286" s="14"/>
      <c r="B286" s="245"/>
      <c r="C286" s="246"/>
      <c r="D286" s="229" t="s">
        <v>134</v>
      </c>
      <c r="E286" s="247" t="s">
        <v>1</v>
      </c>
      <c r="F286" s="248" t="s">
        <v>486</v>
      </c>
      <c r="G286" s="246"/>
      <c r="H286" s="247" t="s">
        <v>1</v>
      </c>
      <c r="I286" s="249"/>
      <c r="J286" s="246"/>
      <c r="K286" s="246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134</v>
      </c>
      <c r="AU286" s="254" t="s">
        <v>85</v>
      </c>
      <c r="AV286" s="14" t="s">
        <v>81</v>
      </c>
      <c r="AW286" s="14" t="s">
        <v>33</v>
      </c>
      <c r="AX286" s="14" t="s">
        <v>76</v>
      </c>
      <c r="AY286" s="254" t="s">
        <v>124</v>
      </c>
    </row>
    <row r="287" s="13" customFormat="1">
      <c r="A287" s="13"/>
      <c r="B287" s="234"/>
      <c r="C287" s="235"/>
      <c r="D287" s="229" t="s">
        <v>134</v>
      </c>
      <c r="E287" s="236" t="s">
        <v>1</v>
      </c>
      <c r="F287" s="237" t="s">
        <v>487</v>
      </c>
      <c r="G287" s="235"/>
      <c r="H287" s="238">
        <v>257.23500000000001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134</v>
      </c>
      <c r="AU287" s="244" t="s">
        <v>85</v>
      </c>
      <c r="AV287" s="13" t="s">
        <v>85</v>
      </c>
      <c r="AW287" s="13" t="s">
        <v>33</v>
      </c>
      <c r="AX287" s="13" t="s">
        <v>81</v>
      </c>
      <c r="AY287" s="244" t="s">
        <v>124</v>
      </c>
    </row>
    <row r="288" s="2" customFormat="1" ht="24.15" customHeight="1">
      <c r="A288" s="38"/>
      <c r="B288" s="39"/>
      <c r="C288" s="215" t="s">
        <v>488</v>
      </c>
      <c r="D288" s="215" t="s">
        <v>126</v>
      </c>
      <c r="E288" s="216" t="s">
        <v>489</v>
      </c>
      <c r="F288" s="217" t="s">
        <v>490</v>
      </c>
      <c r="G288" s="218" t="s">
        <v>203</v>
      </c>
      <c r="H288" s="219">
        <v>11.970000000000001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41</v>
      </c>
      <c r="O288" s="91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210</v>
      </c>
      <c r="AT288" s="227" t="s">
        <v>126</v>
      </c>
      <c r="AU288" s="227" t="s">
        <v>85</v>
      </c>
      <c r="AY288" s="17" t="s">
        <v>124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81</v>
      </c>
      <c r="BK288" s="228">
        <f>ROUND(I288*H288,2)</f>
        <v>0</v>
      </c>
      <c r="BL288" s="17" t="s">
        <v>210</v>
      </c>
      <c r="BM288" s="227" t="s">
        <v>491</v>
      </c>
    </row>
    <row r="289" s="2" customFormat="1">
      <c r="A289" s="38"/>
      <c r="B289" s="39"/>
      <c r="C289" s="40"/>
      <c r="D289" s="229" t="s">
        <v>132</v>
      </c>
      <c r="E289" s="40"/>
      <c r="F289" s="230" t="s">
        <v>492</v>
      </c>
      <c r="G289" s="40"/>
      <c r="H289" s="40"/>
      <c r="I289" s="231"/>
      <c r="J289" s="40"/>
      <c r="K289" s="40"/>
      <c r="L289" s="44"/>
      <c r="M289" s="232"/>
      <c r="N289" s="23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132</v>
      </c>
      <c r="AU289" s="17" t="s">
        <v>85</v>
      </c>
    </row>
    <row r="290" s="12" customFormat="1" ht="25.92" customHeight="1">
      <c r="A290" s="12"/>
      <c r="B290" s="199"/>
      <c r="C290" s="200"/>
      <c r="D290" s="201" t="s">
        <v>75</v>
      </c>
      <c r="E290" s="202" t="s">
        <v>493</v>
      </c>
      <c r="F290" s="202" t="s">
        <v>494</v>
      </c>
      <c r="G290" s="200"/>
      <c r="H290" s="200"/>
      <c r="I290" s="203"/>
      <c r="J290" s="204">
        <f>BK290</f>
        <v>0</v>
      </c>
      <c r="K290" s="200"/>
      <c r="L290" s="205"/>
      <c r="M290" s="206"/>
      <c r="N290" s="207"/>
      <c r="O290" s="207"/>
      <c r="P290" s="208">
        <f>P291+P296+P299+P302</f>
        <v>0</v>
      </c>
      <c r="Q290" s="207"/>
      <c r="R290" s="208">
        <f>R291+R296+R299+R302</f>
        <v>0</v>
      </c>
      <c r="S290" s="207"/>
      <c r="T290" s="209">
        <f>T291+T296+T299+T302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0" t="s">
        <v>150</v>
      </c>
      <c r="AT290" s="211" t="s">
        <v>75</v>
      </c>
      <c r="AU290" s="211" t="s">
        <v>76</v>
      </c>
      <c r="AY290" s="210" t="s">
        <v>124</v>
      </c>
      <c r="BK290" s="212">
        <f>BK291+BK296+BK299+BK302</f>
        <v>0</v>
      </c>
    </row>
    <row r="291" s="12" customFormat="1" ht="22.8" customHeight="1">
      <c r="A291" s="12"/>
      <c r="B291" s="199"/>
      <c r="C291" s="200"/>
      <c r="D291" s="201" t="s">
        <v>75</v>
      </c>
      <c r="E291" s="213" t="s">
        <v>495</v>
      </c>
      <c r="F291" s="213" t="s">
        <v>496</v>
      </c>
      <c r="G291" s="200"/>
      <c r="H291" s="200"/>
      <c r="I291" s="203"/>
      <c r="J291" s="214">
        <f>BK291</f>
        <v>0</v>
      </c>
      <c r="K291" s="200"/>
      <c r="L291" s="205"/>
      <c r="M291" s="206"/>
      <c r="N291" s="207"/>
      <c r="O291" s="207"/>
      <c r="P291" s="208">
        <f>SUM(P292:P295)</f>
        <v>0</v>
      </c>
      <c r="Q291" s="207"/>
      <c r="R291" s="208">
        <f>SUM(R292:R295)</f>
        <v>0</v>
      </c>
      <c r="S291" s="207"/>
      <c r="T291" s="209">
        <f>SUM(T292:T295)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0" t="s">
        <v>150</v>
      </c>
      <c r="AT291" s="211" t="s">
        <v>75</v>
      </c>
      <c r="AU291" s="211" t="s">
        <v>81</v>
      </c>
      <c r="AY291" s="210" t="s">
        <v>124</v>
      </c>
      <c r="BK291" s="212">
        <f>SUM(BK292:BK295)</f>
        <v>0</v>
      </c>
    </row>
    <row r="292" s="2" customFormat="1" ht="16.5" customHeight="1">
      <c r="A292" s="38"/>
      <c r="B292" s="39"/>
      <c r="C292" s="215" t="s">
        <v>497</v>
      </c>
      <c r="D292" s="215" t="s">
        <v>126</v>
      </c>
      <c r="E292" s="216" t="s">
        <v>498</v>
      </c>
      <c r="F292" s="217" t="s">
        <v>499</v>
      </c>
      <c r="G292" s="218" t="s">
        <v>453</v>
      </c>
      <c r="H292" s="219">
        <v>1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41</v>
      </c>
      <c r="O292" s="91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500</v>
      </c>
      <c r="AT292" s="227" t="s">
        <v>126</v>
      </c>
      <c r="AU292" s="227" t="s">
        <v>85</v>
      </c>
      <c r="AY292" s="17" t="s">
        <v>124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81</v>
      </c>
      <c r="BK292" s="228">
        <f>ROUND(I292*H292,2)</f>
        <v>0</v>
      </c>
      <c r="BL292" s="17" t="s">
        <v>500</v>
      </c>
      <c r="BM292" s="227" t="s">
        <v>501</v>
      </c>
    </row>
    <row r="293" s="2" customFormat="1">
      <c r="A293" s="38"/>
      <c r="B293" s="39"/>
      <c r="C293" s="40"/>
      <c r="D293" s="229" t="s">
        <v>132</v>
      </c>
      <c r="E293" s="40"/>
      <c r="F293" s="230" t="s">
        <v>499</v>
      </c>
      <c r="G293" s="40"/>
      <c r="H293" s="40"/>
      <c r="I293" s="231"/>
      <c r="J293" s="40"/>
      <c r="K293" s="40"/>
      <c r="L293" s="44"/>
      <c r="M293" s="232"/>
      <c r="N293" s="23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132</v>
      </c>
      <c r="AU293" s="17" t="s">
        <v>85</v>
      </c>
    </row>
    <row r="294" s="2" customFormat="1" ht="16.5" customHeight="1">
      <c r="A294" s="38"/>
      <c r="B294" s="39"/>
      <c r="C294" s="215" t="s">
        <v>287</v>
      </c>
      <c r="D294" s="215" t="s">
        <v>126</v>
      </c>
      <c r="E294" s="216" t="s">
        <v>502</v>
      </c>
      <c r="F294" s="217" t="s">
        <v>503</v>
      </c>
      <c r="G294" s="218" t="s">
        <v>453</v>
      </c>
      <c r="H294" s="219">
        <v>1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41</v>
      </c>
      <c r="O294" s="91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500</v>
      </c>
      <c r="AT294" s="227" t="s">
        <v>126</v>
      </c>
      <c r="AU294" s="227" t="s">
        <v>85</v>
      </c>
      <c r="AY294" s="17" t="s">
        <v>124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81</v>
      </c>
      <c r="BK294" s="228">
        <f>ROUND(I294*H294,2)</f>
        <v>0</v>
      </c>
      <c r="BL294" s="17" t="s">
        <v>500</v>
      </c>
      <c r="BM294" s="227" t="s">
        <v>504</v>
      </c>
    </row>
    <row r="295" s="2" customFormat="1">
      <c r="A295" s="38"/>
      <c r="B295" s="39"/>
      <c r="C295" s="40"/>
      <c r="D295" s="229" t="s">
        <v>132</v>
      </c>
      <c r="E295" s="40"/>
      <c r="F295" s="230" t="s">
        <v>503</v>
      </c>
      <c r="G295" s="40"/>
      <c r="H295" s="40"/>
      <c r="I295" s="231"/>
      <c r="J295" s="40"/>
      <c r="K295" s="40"/>
      <c r="L295" s="44"/>
      <c r="M295" s="232"/>
      <c r="N295" s="23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132</v>
      </c>
      <c r="AU295" s="17" t="s">
        <v>85</v>
      </c>
    </row>
    <row r="296" s="12" customFormat="1" ht="22.8" customHeight="1">
      <c r="A296" s="12"/>
      <c r="B296" s="199"/>
      <c r="C296" s="200"/>
      <c r="D296" s="201" t="s">
        <v>75</v>
      </c>
      <c r="E296" s="213" t="s">
        <v>505</v>
      </c>
      <c r="F296" s="213" t="s">
        <v>506</v>
      </c>
      <c r="G296" s="200"/>
      <c r="H296" s="200"/>
      <c r="I296" s="203"/>
      <c r="J296" s="214">
        <f>BK296</f>
        <v>0</v>
      </c>
      <c r="K296" s="200"/>
      <c r="L296" s="205"/>
      <c r="M296" s="206"/>
      <c r="N296" s="207"/>
      <c r="O296" s="207"/>
      <c r="P296" s="208">
        <f>SUM(P297:P298)</f>
        <v>0</v>
      </c>
      <c r="Q296" s="207"/>
      <c r="R296" s="208">
        <f>SUM(R297:R298)</f>
        <v>0</v>
      </c>
      <c r="S296" s="207"/>
      <c r="T296" s="209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0" t="s">
        <v>150</v>
      </c>
      <c r="AT296" s="211" t="s">
        <v>75</v>
      </c>
      <c r="AU296" s="211" t="s">
        <v>81</v>
      </c>
      <c r="AY296" s="210" t="s">
        <v>124</v>
      </c>
      <c r="BK296" s="212">
        <f>SUM(BK297:BK298)</f>
        <v>0</v>
      </c>
    </row>
    <row r="297" s="2" customFormat="1" ht="16.5" customHeight="1">
      <c r="A297" s="38"/>
      <c r="B297" s="39"/>
      <c r="C297" s="215" t="s">
        <v>507</v>
      </c>
      <c r="D297" s="215" t="s">
        <v>126</v>
      </c>
      <c r="E297" s="216" t="s">
        <v>508</v>
      </c>
      <c r="F297" s="217" t="s">
        <v>506</v>
      </c>
      <c r="G297" s="218" t="s">
        <v>453</v>
      </c>
      <c r="H297" s="219">
        <v>1</v>
      </c>
      <c r="I297" s="220"/>
      <c r="J297" s="221">
        <f>ROUND(I297*H297,2)</f>
        <v>0</v>
      </c>
      <c r="K297" s="222"/>
      <c r="L297" s="44"/>
      <c r="M297" s="223" t="s">
        <v>1</v>
      </c>
      <c r="N297" s="224" t="s">
        <v>41</v>
      </c>
      <c r="O297" s="91"/>
      <c r="P297" s="225">
        <f>O297*H297</f>
        <v>0</v>
      </c>
      <c r="Q297" s="225">
        <v>0</v>
      </c>
      <c r="R297" s="225">
        <f>Q297*H297</f>
        <v>0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500</v>
      </c>
      <c r="AT297" s="227" t="s">
        <v>126</v>
      </c>
      <c r="AU297" s="227" t="s">
        <v>85</v>
      </c>
      <c r="AY297" s="17" t="s">
        <v>124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81</v>
      </c>
      <c r="BK297" s="228">
        <f>ROUND(I297*H297,2)</f>
        <v>0</v>
      </c>
      <c r="BL297" s="17" t="s">
        <v>500</v>
      </c>
      <c r="BM297" s="227" t="s">
        <v>509</v>
      </c>
    </row>
    <row r="298" s="2" customFormat="1">
      <c r="A298" s="38"/>
      <c r="B298" s="39"/>
      <c r="C298" s="40"/>
      <c r="D298" s="229" t="s">
        <v>132</v>
      </c>
      <c r="E298" s="40"/>
      <c r="F298" s="230" t="s">
        <v>506</v>
      </c>
      <c r="G298" s="40"/>
      <c r="H298" s="40"/>
      <c r="I298" s="231"/>
      <c r="J298" s="40"/>
      <c r="K298" s="40"/>
      <c r="L298" s="44"/>
      <c r="M298" s="232"/>
      <c r="N298" s="23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132</v>
      </c>
      <c r="AU298" s="17" t="s">
        <v>85</v>
      </c>
    </row>
    <row r="299" s="12" customFormat="1" ht="22.8" customHeight="1">
      <c r="A299" s="12"/>
      <c r="B299" s="199"/>
      <c r="C299" s="200"/>
      <c r="D299" s="201" t="s">
        <v>75</v>
      </c>
      <c r="E299" s="213" t="s">
        <v>510</v>
      </c>
      <c r="F299" s="213" t="s">
        <v>511</v>
      </c>
      <c r="G299" s="200"/>
      <c r="H299" s="200"/>
      <c r="I299" s="203"/>
      <c r="J299" s="214">
        <f>BK299</f>
        <v>0</v>
      </c>
      <c r="K299" s="200"/>
      <c r="L299" s="205"/>
      <c r="M299" s="206"/>
      <c r="N299" s="207"/>
      <c r="O299" s="207"/>
      <c r="P299" s="208">
        <f>SUM(P300:P301)</f>
        <v>0</v>
      </c>
      <c r="Q299" s="207"/>
      <c r="R299" s="208">
        <f>SUM(R300:R301)</f>
        <v>0</v>
      </c>
      <c r="S299" s="207"/>
      <c r="T299" s="209">
        <f>SUM(T300:T301)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0" t="s">
        <v>150</v>
      </c>
      <c r="AT299" s="211" t="s">
        <v>75</v>
      </c>
      <c r="AU299" s="211" t="s">
        <v>81</v>
      </c>
      <c r="AY299" s="210" t="s">
        <v>124</v>
      </c>
      <c r="BK299" s="212">
        <f>SUM(BK300:BK301)</f>
        <v>0</v>
      </c>
    </row>
    <row r="300" s="2" customFormat="1" ht="16.5" customHeight="1">
      <c r="A300" s="38"/>
      <c r="B300" s="39"/>
      <c r="C300" s="215" t="s">
        <v>512</v>
      </c>
      <c r="D300" s="215" t="s">
        <v>126</v>
      </c>
      <c r="E300" s="216" t="s">
        <v>513</v>
      </c>
      <c r="F300" s="217" t="s">
        <v>514</v>
      </c>
      <c r="G300" s="218" t="s">
        <v>453</v>
      </c>
      <c r="H300" s="219">
        <v>1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41</v>
      </c>
      <c r="O300" s="91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500</v>
      </c>
      <c r="AT300" s="227" t="s">
        <v>126</v>
      </c>
      <c r="AU300" s="227" t="s">
        <v>85</v>
      </c>
      <c r="AY300" s="17" t="s">
        <v>124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81</v>
      </c>
      <c r="BK300" s="228">
        <f>ROUND(I300*H300,2)</f>
        <v>0</v>
      </c>
      <c r="BL300" s="17" t="s">
        <v>500</v>
      </c>
      <c r="BM300" s="227" t="s">
        <v>515</v>
      </c>
    </row>
    <row r="301" s="2" customFormat="1">
      <c r="A301" s="38"/>
      <c r="B301" s="39"/>
      <c r="C301" s="40"/>
      <c r="D301" s="229" t="s">
        <v>132</v>
      </c>
      <c r="E301" s="40"/>
      <c r="F301" s="230" t="s">
        <v>516</v>
      </c>
      <c r="G301" s="40"/>
      <c r="H301" s="40"/>
      <c r="I301" s="231"/>
      <c r="J301" s="40"/>
      <c r="K301" s="40"/>
      <c r="L301" s="44"/>
      <c r="M301" s="232"/>
      <c r="N301" s="23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132</v>
      </c>
      <c r="AU301" s="17" t="s">
        <v>85</v>
      </c>
    </row>
    <row r="302" s="12" customFormat="1" ht="22.8" customHeight="1">
      <c r="A302" s="12"/>
      <c r="B302" s="199"/>
      <c r="C302" s="200"/>
      <c r="D302" s="201" t="s">
        <v>75</v>
      </c>
      <c r="E302" s="213" t="s">
        <v>517</v>
      </c>
      <c r="F302" s="213" t="s">
        <v>518</v>
      </c>
      <c r="G302" s="200"/>
      <c r="H302" s="200"/>
      <c r="I302" s="203"/>
      <c r="J302" s="214">
        <f>BK302</f>
        <v>0</v>
      </c>
      <c r="K302" s="200"/>
      <c r="L302" s="205"/>
      <c r="M302" s="206"/>
      <c r="N302" s="207"/>
      <c r="O302" s="207"/>
      <c r="P302" s="208">
        <f>SUM(P303:P324)</f>
        <v>0</v>
      </c>
      <c r="Q302" s="207"/>
      <c r="R302" s="208">
        <f>SUM(R303:R324)</f>
        <v>0</v>
      </c>
      <c r="S302" s="207"/>
      <c r="T302" s="209">
        <f>SUM(T303:T324)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0" t="s">
        <v>150</v>
      </c>
      <c r="AT302" s="211" t="s">
        <v>75</v>
      </c>
      <c r="AU302" s="211" t="s">
        <v>81</v>
      </c>
      <c r="AY302" s="210" t="s">
        <v>124</v>
      </c>
      <c r="BK302" s="212">
        <f>SUM(BK303:BK324)</f>
        <v>0</v>
      </c>
    </row>
    <row r="303" s="2" customFormat="1" ht="16.5" customHeight="1">
      <c r="A303" s="38"/>
      <c r="B303" s="39"/>
      <c r="C303" s="215" t="s">
        <v>519</v>
      </c>
      <c r="D303" s="215" t="s">
        <v>126</v>
      </c>
      <c r="E303" s="216" t="s">
        <v>520</v>
      </c>
      <c r="F303" s="217" t="s">
        <v>521</v>
      </c>
      <c r="G303" s="218" t="s">
        <v>522</v>
      </c>
      <c r="H303" s="219">
        <v>25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41</v>
      </c>
      <c r="O303" s="91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500</v>
      </c>
      <c r="AT303" s="227" t="s">
        <v>126</v>
      </c>
      <c r="AU303" s="227" t="s">
        <v>85</v>
      </c>
      <c r="AY303" s="17" t="s">
        <v>124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81</v>
      </c>
      <c r="BK303" s="228">
        <f>ROUND(I303*H303,2)</f>
        <v>0</v>
      </c>
      <c r="BL303" s="17" t="s">
        <v>500</v>
      </c>
      <c r="BM303" s="227" t="s">
        <v>523</v>
      </c>
    </row>
    <row r="304" s="2" customFormat="1">
      <c r="A304" s="38"/>
      <c r="B304" s="39"/>
      <c r="C304" s="40"/>
      <c r="D304" s="229" t="s">
        <v>132</v>
      </c>
      <c r="E304" s="40"/>
      <c r="F304" s="230" t="s">
        <v>521</v>
      </c>
      <c r="G304" s="40"/>
      <c r="H304" s="40"/>
      <c r="I304" s="231"/>
      <c r="J304" s="40"/>
      <c r="K304" s="40"/>
      <c r="L304" s="44"/>
      <c r="M304" s="232"/>
      <c r="N304" s="23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132</v>
      </c>
      <c r="AU304" s="17" t="s">
        <v>85</v>
      </c>
    </row>
    <row r="305" s="14" customFormat="1">
      <c r="A305" s="14"/>
      <c r="B305" s="245"/>
      <c r="C305" s="246"/>
      <c r="D305" s="229" t="s">
        <v>134</v>
      </c>
      <c r="E305" s="247" t="s">
        <v>1</v>
      </c>
      <c r="F305" s="248" t="s">
        <v>524</v>
      </c>
      <c r="G305" s="246"/>
      <c r="H305" s="247" t="s">
        <v>1</v>
      </c>
      <c r="I305" s="249"/>
      <c r="J305" s="246"/>
      <c r="K305" s="246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134</v>
      </c>
      <c r="AU305" s="254" t="s">
        <v>85</v>
      </c>
      <c r="AV305" s="14" t="s">
        <v>81</v>
      </c>
      <c r="AW305" s="14" t="s">
        <v>33</v>
      </c>
      <c r="AX305" s="14" t="s">
        <v>76</v>
      </c>
      <c r="AY305" s="254" t="s">
        <v>124</v>
      </c>
    </row>
    <row r="306" s="14" customFormat="1">
      <c r="A306" s="14"/>
      <c r="B306" s="245"/>
      <c r="C306" s="246"/>
      <c r="D306" s="229" t="s">
        <v>134</v>
      </c>
      <c r="E306" s="247" t="s">
        <v>1</v>
      </c>
      <c r="F306" s="248" t="s">
        <v>525</v>
      </c>
      <c r="G306" s="246"/>
      <c r="H306" s="247" t="s">
        <v>1</v>
      </c>
      <c r="I306" s="249"/>
      <c r="J306" s="246"/>
      <c r="K306" s="246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134</v>
      </c>
      <c r="AU306" s="254" t="s">
        <v>85</v>
      </c>
      <c r="AV306" s="14" t="s">
        <v>81</v>
      </c>
      <c r="AW306" s="14" t="s">
        <v>33</v>
      </c>
      <c r="AX306" s="14" t="s">
        <v>76</v>
      </c>
      <c r="AY306" s="254" t="s">
        <v>124</v>
      </c>
    </row>
    <row r="307" s="13" customFormat="1">
      <c r="A307" s="13"/>
      <c r="B307" s="234"/>
      <c r="C307" s="235"/>
      <c r="D307" s="229" t="s">
        <v>134</v>
      </c>
      <c r="E307" s="236" t="s">
        <v>1</v>
      </c>
      <c r="F307" s="237" t="s">
        <v>150</v>
      </c>
      <c r="G307" s="235"/>
      <c r="H307" s="238">
        <v>5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134</v>
      </c>
      <c r="AU307" s="244" t="s">
        <v>85</v>
      </c>
      <c r="AV307" s="13" t="s">
        <v>85</v>
      </c>
      <c r="AW307" s="13" t="s">
        <v>33</v>
      </c>
      <c r="AX307" s="13" t="s">
        <v>76</v>
      </c>
      <c r="AY307" s="244" t="s">
        <v>124</v>
      </c>
    </row>
    <row r="308" s="14" customFormat="1">
      <c r="A308" s="14"/>
      <c r="B308" s="245"/>
      <c r="C308" s="246"/>
      <c r="D308" s="229" t="s">
        <v>134</v>
      </c>
      <c r="E308" s="247" t="s">
        <v>1</v>
      </c>
      <c r="F308" s="248" t="s">
        <v>526</v>
      </c>
      <c r="G308" s="246"/>
      <c r="H308" s="247" t="s">
        <v>1</v>
      </c>
      <c r="I308" s="249"/>
      <c r="J308" s="246"/>
      <c r="K308" s="246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134</v>
      </c>
      <c r="AU308" s="254" t="s">
        <v>85</v>
      </c>
      <c r="AV308" s="14" t="s">
        <v>81</v>
      </c>
      <c r="AW308" s="14" t="s">
        <v>33</v>
      </c>
      <c r="AX308" s="14" t="s">
        <v>76</v>
      </c>
      <c r="AY308" s="254" t="s">
        <v>124</v>
      </c>
    </row>
    <row r="309" s="13" customFormat="1">
      <c r="A309" s="13"/>
      <c r="B309" s="234"/>
      <c r="C309" s="235"/>
      <c r="D309" s="229" t="s">
        <v>134</v>
      </c>
      <c r="E309" s="236" t="s">
        <v>1</v>
      </c>
      <c r="F309" s="237" t="s">
        <v>176</v>
      </c>
      <c r="G309" s="235"/>
      <c r="H309" s="238">
        <v>10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134</v>
      </c>
      <c r="AU309" s="244" t="s">
        <v>85</v>
      </c>
      <c r="AV309" s="13" t="s">
        <v>85</v>
      </c>
      <c r="AW309" s="13" t="s">
        <v>33</v>
      </c>
      <c r="AX309" s="13" t="s">
        <v>76</v>
      </c>
      <c r="AY309" s="244" t="s">
        <v>124</v>
      </c>
    </row>
    <row r="310" s="14" customFormat="1">
      <c r="A310" s="14"/>
      <c r="B310" s="245"/>
      <c r="C310" s="246"/>
      <c r="D310" s="229" t="s">
        <v>134</v>
      </c>
      <c r="E310" s="247" t="s">
        <v>1</v>
      </c>
      <c r="F310" s="248" t="s">
        <v>527</v>
      </c>
      <c r="G310" s="246"/>
      <c r="H310" s="247" t="s">
        <v>1</v>
      </c>
      <c r="I310" s="249"/>
      <c r="J310" s="246"/>
      <c r="K310" s="246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134</v>
      </c>
      <c r="AU310" s="254" t="s">
        <v>85</v>
      </c>
      <c r="AV310" s="14" t="s">
        <v>81</v>
      </c>
      <c r="AW310" s="14" t="s">
        <v>33</v>
      </c>
      <c r="AX310" s="14" t="s">
        <v>76</v>
      </c>
      <c r="AY310" s="254" t="s">
        <v>124</v>
      </c>
    </row>
    <row r="311" s="13" customFormat="1">
      <c r="A311" s="13"/>
      <c r="B311" s="234"/>
      <c r="C311" s="235"/>
      <c r="D311" s="229" t="s">
        <v>134</v>
      </c>
      <c r="E311" s="236" t="s">
        <v>1</v>
      </c>
      <c r="F311" s="237" t="s">
        <v>176</v>
      </c>
      <c r="G311" s="235"/>
      <c r="H311" s="238">
        <v>10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134</v>
      </c>
      <c r="AU311" s="244" t="s">
        <v>85</v>
      </c>
      <c r="AV311" s="13" t="s">
        <v>85</v>
      </c>
      <c r="AW311" s="13" t="s">
        <v>33</v>
      </c>
      <c r="AX311" s="13" t="s">
        <v>76</v>
      </c>
      <c r="AY311" s="244" t="s">
        <v>124</v>
      </c>
    </row>
    <row r="312" s="15" customFormat="1">
      <c r="A312" s="15"/>
      <c r="B312" s="266"/>
      <c r="C312" s="267"/>
      <c r="D312" s="229" t="s">
        <v>134</v>
      </c>
      <c r="E312" s="268" t="s">
        <v>1</v>
      </c>
      <c r="F312" s="269" t="s">
        <v>528</v>
      </c>
      <c r="G312" s="267"/>
      <c r="H312" s="270">
        <v>25</v>
      </c>
      <c r="I312" s="271"/>
      <c r="J312" s="267"/>
      <c r="K312" s="267"/>
      <c r="L312" s="272"/>
      <c r="M312" s="273"/>
      <c r="N312" s="274"/>
      <c r="O312" s="274"/>
      <c r="P312" s="274"/>
      <c r="Q312" s="274"/>
      <c r="R312" s="274"/>
      <c r="S312" s="274"/>
      <c r="T312" s="27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6" t="s">
        <v>134</v>
      </c>
      <c r="AU312" s="276" t="s">
        <v>85</v>
      </c>
      <c r="AV312" s="15" t="s">
        <v>130</v>
      </c>
      <c r="AW312" s="15" t="s">
        <v>33</v>
      </c>
      <c r="AX312" s="15" t="s">
        <v>81</v>
      </c>
      <c r="AY312" s="276" t="s">
        <v>124</v>
      </c>
    </row>
    <row r="313" s="2" customFormat="1" ht="33" customHeight="1">
      <c r="A313" s="38"/>
      <c r="B313" s="39"/>
      <c r="C313" s="215" t="s">
        <v>529</v>
      </c>
      <c r="D313" s="215" t="s">
        <v>126</v>
      </c>
      <c r="E313" s="216" t="s">
        <v>530</v>
      </c>
      <c r="F313" s="217" t="s">
        <v>531</v>
      </c>
      <c r="G313" s="218" t="s">
        <v>522</v>
      </c>
      <c r="H313" s="219">
        <v>355.75</v>
      </c>
      <c r="I313" s="220"/>
      <c r="J313" s="221">
        <f>ROUND(I313*H313,2)</f>
        <v>0</v>
      </c>
      <c r="K313" s="222"/>
      <c r="L313" s="44"/>
      <c r="M313" s="223" t="s">
        <v>1</v>
      </c>
      <c r="N313" s="224" t="s">
        <v>41</v>
      </c>
      <c r="O313" s="91"/>
      <c r="P313" s="225">
        <f>O313*H313</f>
        <v>0</v>
      </c>
      <c r="Q313" s="225">
        <v>0</v>
      </c>
      <c r="R313" s="225">
        <f>Q313*H313</f>
        <v>0</v>
      </c>
      <c r="S313" s="225">
        <v>0</v>
      </c>
      <c r="T313" s="22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7" t="s">
        <v>500</v>
      </c>
      <c r="AT313" s="227" t="s">
        <v>126</v>
      </c>
      <c r="AU313" s="227" t="s">
        <v>85</v>
      </c>
      <c r="AY313" s="17" t="s">
        <v>124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81</v>
      </c>
      <c r="BK313" s="228">
        <f>ROUND(I313*H313,2)</f>
        <v>0</v>
      </c>
      <c r="BL313" s="17" t="s">
        <v>500</v>
      </c>
      <c r="BM313" s="227" t="s">
        <v>532</v>
      </c>
    </row>
    <row r="314" s="14" customFormat="1">
      <c r="A314" s="14"/>
      <c r="B314" s="245"/>
      <c r="C314" s="246"/>
      <c r="D314" s="229" t="s">
        <v>134</v>
      </c>
      <c r="E314" s="247" t="s">
        <v>1</v>
      </c>
      <c r="F314" s="248" t="s">
        <v>533</v>
      </c>
      <c r="G314" s="246"/>
      <c r="H314" s="247" t="s">
        <v>1</v>
      </c>
      <c r="I314" s="249"/>
      <c r="J314" s="246"/>
      <c r="K314" s="246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134</v>
      </c>
      <c r="AU314" s="254" t="s">
        <v>85</v>
      </c>
      <c r="AV314" s="14" t="s">
        <v>81</v>
      </c>
      <c r="AW314" s="14" t="s">
        <v>33</v>
      </c>
      <c r="AX314" s="14" t="s">
        <v>76</v>
      </c>
      <c r="AY314" s="254" t="s">
        <v>124</v>
      </c>
    </row>
    <row r="315" s="14" customFormat="1">
      <c r="A315" s="14"/>
      <c r="B315" s="245"/>
      <c r="C315" s="246"/>
      <c r="D315" s="229" t="s">
        <v>134</v>
      </c>
      <c r="E315" s="247" t="s">
        <v>1</v>
      </c>
      <c r="F315" s="248" t="s">
        <v>534</v>
      </c>
      <c r="G315" s="246"/>
      <c r="H315" s="247" t="s">
        <v>1</v>
      </c>
      <c r="I315" s="249"/>
      <c r="J315" s="246"/>
      <c r="K315" s="246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134</v>
      </c>
      <c r="AU315" s="254" t="s">
        <v>85</v>
      </c>
      <c r="AV315" s="14" t="s">
        <v>81</v>
      </c>
      <c r="AW315" s="14" t="s">
        <v>33</v>
      </c>
      <c r="AX315" s="14" t="s">
        <v>76</v>
      </c>
      <c r="AY315" s="254" t="s">
        <v>124</v>
      </c>
    </row>
    <row r="316" s="13" customFormat="1">
      <c r="A316" s="13"/>
      <c r="B316" s="234"/>
      <c r="C316" s="235"/>
      <c r="D316" s="229" t="s">
        <v>134</v>
      </c>
      <c r="E316" s="236" t="s">
        <v>1</v>
      </c>
      <c r="F316" s="237" t="s">
        <v>160</v>
      </c>
      <c r="G316" s="235"/>
      <c r="H316" s="238">
        <v>7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134</v>
      </c>
      <c r="AU316" s="244" t="s">
        <v>85</v>
      </c>
      <c r="AV316" s="13" t="s">
        <v>85</v>
      </c>
      <c r="AW316" s="13" t="s">
        <v>33</v>
      </c>
      <c r="AX316" s="13" t="s">
        <v>76</v>
      </c>
      <c r="AY316" s="244" t="s">
        <v>124</v>
      </c>
    </row>
    <row r="317" s="14" customFormat="1">
      <c r="A317" s="14"/>
      <c r="B317" s="245"/>
      <c r="C317" s="246"/>
      <c r="D317" s="229" t="s">
        <v>134</v>
      </c>
      <c r="E317" s="247" t="s">
        <v>1</v>
      </c>
      <c r="F317" s="248" t="s">
        <v>535</v>
      </c>
      <c r="G317" s="246"/>
      <c r="H317" s="247" t="s">
        <v>1</v>
      </c>
      <c r="I317" s="249"/>
      <c r="J317" s="246"/>
      <c r="K317" s="246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134</v>
      </c>
      <c r="AU317" s="254" t="s">
        <v>85</v>
      </c>
      <c r="AV317" s="14" t="s">
        <v>81</v>
      </c>
      <c r="AW317" s="14" t="s">
        <v>33</v>
      </c>
      <c r="AX317" s="14" t="s">
        <v>76</v>
      </c>
      <c r="AY317" s="254" t="s">
        <v>124</v>
      </c>
    </row>
    <row r="318" s="14" customFormat="1">
      <c r="A318" s="14"/>
      <c r="B318" s="245"/>
      <c r="C318" s="246"/>
      <c r="D318" s="229" t="s">
        <v>134</v>
      </c>
      <c r="E318" s="247" t="s">
        <v>1</v>
      </c>
      <c r="F318" s="248" t="s">
        <v>536</v>
      </c>
      <c r="G318" s="246"/>
      <c r="H318" s="247" t="s">
        <v>1</v>
      </c>
      <c r="I318" s="249"/>
      <c r="J318" s="246"/>
      <c r="K318" s="246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134</v>
      </c>
      <c r="AU318" s="254" t="s">
        <v>85</v>
      </c>
      <c r="AV318" s="14" t="s">
        <v>81</v>
      </c>
      <c r="AW318" s="14" t="s">
        <v>33</v>
      </c>
      <c r="AX318" s="14" t="s">
        <v>76</v>
      </c>
      <c r="AY318" s="254" t="s">
        <v>124</v>
      </c>
    </row>
    <row r="319" s="13" customFormat="1">
      <c r="A319" s="13"/>
      <c r="B319" s="234"/>
      <c r="C319" s="235"/>
      <c r="D319" s="229" t="s">
        <v>134</v>
      </c>
      <c r="E319" s="236" t="s">
        <v>1</v>
      </c>
      <c r="F319" s="237" t="s">
        <v>537</v>
      </c>
      <c r="G319" s="235"/>
      <c r="H319" s="238">
        <v>193.75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134</v>
      </c>
      <c r="AU319" s="244" t="s">
        <v>85</v>
      </c>
      <c r="AV319" s="13" t="s">
        <v>85</v>
      </c>
      <c r="AW319" s="13" t="s">
        <v>33</v>
      </c>
      <c r="AX319" s="13" t="s">
        <v>76</v>
      </c>
      <c r="AY319" s="244" t="s">
        <v>124</v>
      </c>
    </row>
    <row r="320" s="14" customFormat="1">
      <c r="A320" s="14"/>
      <c r="B320" s="245"/>
      <c r="C320" s="246"/>
      <c r="D320" s="229" t="s">
        <v>134</v>
      </c>
      <c r="E320" s="247" t="s">
        <v>1</v>
      </c>
      <c r="F320" s="248" t="s">
        <v>538</v>
      </c>
      <c r="G320" s="246"/>
      <c r="H320" s="247" t="s">
        <v>1</v>
      </c>
      <c r="I320" s="249"/>
      <c r="J320" s="246"/>
      <c r="K320" s="246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134</v>
      </c>
      <c r="AU320" s="254" t="s">
        <v>85</v>
      </c>
      <c r="AV320" s="14" t="s">
        <v>81</v>
      </c>
      <c r="AW320" s="14" t="s">
        <v>33</v>
      </c>
      <c r="AX320" s="14" t="s">
        <v>76</v>
      </c>
      <c r="AY320" s="254" t="s">
        <v>124</v>
      </c>
    </row>
    <row r="321" s="14" customFormat="1">
      <c r="A321" s="14"/>
      <c r="B321" s="245"/>
      <c r="C321" s="246"/>
      <c r="D321" s="229" t="s">
        <v>134</v>
      </c>
      <c r="E321" s="247" t="s">
        <v>1</v>
      </c>
      <c r="F321" s="248" t="s">
        <v>539</v>
      </c>
      <c r="G321" s="246"/>
      <c r="H321" s="247" t="s">
        <v>1</v>
      </c>
      <c r="I321" s="249"/>
      <c r="J321" s="246"/>
      <c r="K321" s="246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134</v>
      </c>
      <c r="AU321" s="254" t="s">
        <v>85</v>
      </c>
      <c r="AV321" s="14" t="s">
        <v>81</v>
      </c>
      <c r="AW321" s="14" t="s">
        <v>33</v>
      </c>
      <c r="AX321" s="14" t="s">
        <v>76</v>
      </c>
      <c r="AY321" s="254" t="s">
        <v>124</v>
      </c>
    </row>
    <row r="322" s="14" customFormat="1">
      <c r="A322" s="14"/>
      <c r="B322" s="245"/>
      <c r="C322" s="246"/>
      <c r="D322" s="229" t="s">
        <v>134</v>
      </c>
      <c r="E322" s="247" t="s">
        <v>1</v>
      </c>
      <c r="F322" s="248" t="s">
        <v>540</v>
      </c>
      <c r="G322" s="246"/>
      <c r="H322" s="247" t="s">
        <v>1</v>
      </c>
      <c r="I322" s="249"/>
      <c r="J322" s="246"/>
      <c r="K322" s="246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134</v>
      </c>
      <c r="AU322" s="254" t="s">
        <v>85</v>
      </c>
      <c r="AV322" s="14" t="s">
        <v>81</v>
      </c>
      <c r="AW322" s="14" t="s">
        <v>33</v>
      </c>
      <c r="AX322" s="14" t="s">
        <v>76</v>
      </c>
      <c r="AY322" s="254" t="s">
        <v>124</v>
      </c>
    </row>
    <row r="323" s="13" customFormat="1">
      <c r="A323" s="13"/>
      <c r="B323" s="234"/>
      <c r="C323" s="235"/>
      <c r="D323" s="229" t="s">
        <v>134</v>
      </c>
      <c r="E323" s="236" t="s">
        <v>1</v>
      </c>
      <c r="F323" s="237" t="s">
        <v>541</v>
      </c>
      <c r="G323" s="235"/>
      <c r="H323" s="238">
        <v>155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134</v>
      </c>
      <c r="AU323" s="244" t="s">
        <v>85</v>
      </c>
      <c r="AV323" s="13" t="s">
        <v>85</v>
      </c>
      <c r="AW323" s="13" t="s">
        <v>33</v>
      </c>
      <c r="AX323" s="13" t="s">
        <v>76</v>
      </c>
      <c r="AY323" s="244" t="s">
        <v>124</v>
      </c>
    </row>
    <row r="324" s="15" customFormat="1">
      <c r="A324" s="15"/>
      <c r="B324" s="266"/>
      <c r="C324" s="267"/>
      <c r="D324" s="229" t="s">
        <v>134</v>
      </c>
      <c r="E324" s="268" t="s">
        <v>1</v>
      </c>
      <c r="F324" s="269" t="s">
        <v>528</v>
      </c>
      <c r="G324" s="267"/>
      <c r="H324" s="270">
        <v>355.75</v>
      </c>
      <c r="I324" s="271"/>
      <c r="J324" s="267"/>
      <c r="K324" s="267"/>
      <c r="L324" s="272"/>
      <c r="M324" s="277"/>
      <c r="N324" s="278"/>
      <c r="O324" s="278"/>
      <c r="P324" s="278"/>
      <c r="Q324" s="278"/>
      <c r="R324" s="278"/>
      <c r="S324" s="278"/>
      <c r="T324" s="279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6" t="s">
        <v>134</v>
      </c>
      <c r="AU324" s="276" t="s">
        <v>85</v>
      </c>
      <c r="AV324" s="15" t="s">
        <v>130</v>
      </c>
      <c r="AW324" s="15" t="s">
        <v>33</v>
      </c>
      <c r="AX324" s="15" t="s">
        <v>81</v>
      </c>
      <c r="AY324" s="276" t="s">
        <v>124</v>
      </c>
    </row>
    <row r="325" s="2" customFormat="1" ht="6.96" customHeight="1">
      <c r="A325" s="38"/>
      <c r="B325" s="66"/>
      <c r="C325" s="67"/>
      <c r="D325" s="67"/>
      <c r="E325" s="67"/>
      <c r="F325" s="67"/>
      <c r="G325" s="67"/>
      <c r="H325" s="67"/>
      <c r="I325" s="67"/>
      <c r="J325" s="67"/>
      <c r="K325" s="67"/>
      <c r="L325" s="44"/>
      <c r="M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</row>
  </sheetData>
  <sheetProtection sheet="1" autoFilter="0" formatColumns="0" formatRows="0" objects="1" scenarios="1" spinCount="100000" saltValue="Ed2JnBjkOY4aglBlFhGzJ0yyKZB27PI5t0EKgWEWGgaf2hEJU8u8XIZeiGdXsKvchmCzklW+4j1LtjgUTWakEw==" hashValue="GDFiSeUCt9ji7RGKYqFu/nJ3kUpr63ye3J8vJ6l0oZTABami74Exx1iNEt9PJfMpzXQJrdeqpt8DFdz13V2PLA==" algorithmName="SHA-512" password="CC35"/>
  <autoFilter ref="C130:K324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3D1D53B07C13408AC3893197D7D164" ma:contentTypeVersion="10" ma:contentTypeDescription="Vytvoří nový dokument" ma:contentTypeScope="" ma:versionID="a4b24c6c79c33a99725d6f6ccce465d3">
  <xsd:schema xmlns:xsd="http://www.w3.org/2001/XMLSchema" xmlns:xs="http://www.w3.org/2001/XMLSchema" xmlns:p="http://schemas.microsoft.com/office/2006/metadata/properties" xmlns:ns2="f3692054-6cdc-4d01-9cee-0382e92d20da" xmlns:ns3="4fed1f4e-0536-4fe7-99d6-5f0164a3aa08" targetNamespace="http://schemas.microsoft.com/office/2006/metadata/properties" ma:root="true" ma:fieldsID="a1322b4c13a4e4603e1667bb7c2e6a1e" ns2:_="" ns3:_="">
    <xsd:import namespace="f3692054-6cdc-4d01-9cee-0382e92d20da"/>
    <xsd:import namespace="4fed1f4e-0536-4fe7-99d6-5f0164a3aa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692054-6cdc-4d01-9cee-0382e92d20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5f349d7b-d361-40b5-82d2-96282eddda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ed1f4e-0536-4fe7-99d6-5f0164a3aa0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8654da4-67a5-4dc5-a8f7-83de219ee68d}" ma:internalName="TaxCatchAll" ma:showField="CatchAllData" ma:web="4fed1f4e-0536-4fe7-99d6-5f0164a3aa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ed1f4e-0536-4fe7-99d6-5f0164a3aa08" xsi:nil="true"/>
    <lcf76f155ced4ddcb4097134ff3c332f xmlns="f3692054-6cdc-4d01-9cee-0382e92d20d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E831D0-6012-4B1C-8C09-C7D163D5ACD0}"/>
</file>

<file path=customXml/itemProps2.xml><?xml version="1.0" encoding="utf-8"?>
<ds:datastoreItem xmlns:ds="http://schemas.openxmlformats.org/officeDocument/2006/customXml" ds:itemID="{05A97F23-A5AD-4B26-8E8B-03C4B373F30A}"/>
</file>

<file path=customXml/itemProps3.xml><?xml version="1.0" encoding="utf-8"?>
<ds:datastoreItem xmlns:ds="http://schemas.openxmlformats.org/officeDocument/2006/customXml" ds:itemID="{4DE9714D-83C2-4D6F-AD34-D2E597FCF79E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PROJEKCE1\Projekce_1</dc:creator>
  <cp:lastModifiedBy>PROJEKCE1\Projekce_1</cp:lastModifiedBy>
  <dcterms:created xsi:type="dcterms:W3CDTF">2024-04-11T07:22:30Z</dcterms:created>
  <dcterms:modified xsi:type="dcterms:W3CDTF">2024-04-11T07:22:32Z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0x0101002C3D1D53B07C13408AC3893197D7D164</vt:lpwstr>
  </property>
</Properties>
</file>